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425" yWindow="1260" windowWidth="12195" windowHeight="10320" activeTab="3"/>
  </bookViews>
  <sheets>
    <sheet name="кирова 10" sheetId="69" r:id="rId1"/>
    <sheet name="кирова 12" sheetId="70" r:id="rId2"/>
    <sheet name="кирова 12а" sheetId="71" r:id="rId3"/>
    <sheet name="кирова 13" sheetId="72" r:id="rId4"/>
    <sheet name="кирова 14" sheetId="73" r:id="rId5"/>
    <sheet name="кирова 15" sheetId="74" r:id="rId6"/>
    <sheet name="кирова 16" sheetId="75" r:id="rId7"/>
    <sheet name="кирова 17" sheetId="77" r:id="rId8"/>
    <sheet name="кирова 21" sheetId="78" r:id="rId9"/>
    <sheet name="кирова 22" sheetId="79" r:id="rId10"/>
    <sheet name="кирова 23" sheetId="80" r:id="rId11"/>
    <sheet name="кирова 24" sheetId="81" r:id="rId12"/>
    <sheet name="кирова 25" sheetId="82" r:id="rId13"/>
    <sheet name="кирова 26" sheetId="83" r:id="rId14"/>
    <sheet name="кирова 27" sheetId="84" r:id="rId15"/>
    <sheet name="кирова 27а" sheetId="85" r:id="rId16"/>
    <sheet name="кирова 28" sheetId="86" r:id="rId17"/>
    <sheet name="кирова 29" sheetId="87" r:id="rId18"/>
    <sheet name="кирова 38" sheetId="88" r:id="rId19"/>
    <sheet name="кирова 39" sheetId="89" r:id="rId20"/>
    <sheet name="Лист1" sheetId="90" r:id="rId21"/>
  </sheets>
  <calcPr calcId="144525"/>
</workbook>
</file>

<file path=xl/calcChain.xml><?xml version="1.0" encoding="utf-8"?>
<calcChain xmlns="http://schemas.openxmlformats.org/spreadsheetml/2006/main">
  <c r="G12" i="72" l="1"/>
  <c r="G10" i="72"/>
  <c r="G11" i="71" l="1"/>
  <c r="G10" i="71"/>
  <c r="G11" i="70" l="1"/>
  <c r="G10" i="70"/>
  <c r="G11" i="69" l="1"/>
  <c r="G10" i="69" l="1"/>
  <c r="C12" i="89" l="1"/>
  <c r="C14" i="87"/>
  <c r="C13" i="86"/>
  <c r="C14" i="84"/>
  <c r="C13" i="82"/>
  <c r="C13" i="81"/>
  <c r="C13" i="80"/>
  <c r="C12" i="79"/>
  <c r="C13" i="78"/>
  <c r="C13" i="77"/>
  <c r="C12" i="75"/>
  <c r="C13" i="74"/>
  <c r="C13" i="73"/>
  <c r="C13" i="72"/>
  <c r="C12" i="71"/>
  <c r="C12" i="70"/>
  <c r="C12" i="69"/>
  <c r="E14" i="84"/>
  <c r="F14" i="84"/>
  <c r="F14" i="87"/>
  <c r="E14" i="87"/>
  <c r="D25" i="77"/>
  <c r="D23" i="77"/>
  <c r="D31" i="77"/>
  <c r="D29" i="77"/>
  <c r="D37" i="77"/>
  <c r="D35" i="77"/>
  <c r="E13" i="86"/>
  <c r="F13" i="86"/>
  <c r="E13" i="82"/>
  <c r="E13" i="81"/>
  <c r="F13" i="81"/>
  <c r="E13" i="80"/>
  <c r="F13" i="80"/>
  <c r="E13" i="78"/>
  <c r="F13" i="78"/>
  <c r="D44" i="78" s="1"/>
  <c r="E13" i="77"/>
  <c r="F13" i="77"/>
  <c r="E13" i="74"/>
  <c r="F13" i="74"/>
  <c r="F13" i="73"/>
  <c r="E13" i="73"/>
  <c r="E13" i="72"/>
  <c r="F13" i="72"/>
  <c r="D36" i="89"/>
  <c r="D34" i="89"/>
  <c r="D18" i="89"/>
  <c r="D16" i="89" s="1"/>
  <c r="D42" i="89" s="1"/>
  <c r="F12" i="89"/>
  <c r="D43" i="89" s="1"/>
  <c r="E12" i="89"/>
  <c r="D36" i="88"/>
  <c r="D34" i="88" s="1"/>
  <c r="D24" i="88"/>
  <c r="D22" i="88" s="1"/>
  <c r="D18" i="88"/>
  <c r="D16" i="88" s="1"/>
  <c r="D42" i="88" s="1"/>
  <c r="F12" i="88"/>
  <c r="E12" i="88"/>
  <c r="D38" i="87"/>
  <c r="D36" i="87" s="1"/>
  <c r="D20" i="87"/>
  <c r="D37" i="86"/>
  <c r="D25" i="86"/>
  <c r="D19" i="86"/>
  <c r="D17" i="86" s="1"/>
  <c r="D37" i="85"/>
  <c r="D35" i="85" s="1"/>
  <c r="D25" i="85"/>
  <c r="D23" i="85" s="1"/>
  <c r="D19" i="85"/>
  <c r="D17" i="85" s="1"/>
  <c r="F13" i="85"/>
  <c r="E13" i="85"/>
  <c r="D38" i="84"/>
  <c r="D36" i="84" s="1"/>
  <c r="D20" i="84"/>
  <c r="D18" i="84" s="1"/>
  <c r="D26" i="84"/>
  <c r="D24" i="84" s="1"/>
  <c r="D36" i="83"/>
  <c r="D24" i="83"/>
  <c r="D18" i="83"/>
  <c r="D16" i="83" s="1"/>
  <c r="F12" i="83"/>
  <c r="E12" i="83"/>
  <c r="D37" i="82"/>
  <c r="D35" i="82"/>
  <c r="D25" i="82"/>
  <c r="D19" i="82"/>
  <c r="F13" i="82"/>
  <c r="D37" i="81"/>
  <c r="D31" i="81"/>
  <c r="D19" i="81"/>
  <c r="D17" i="81" s="1"/>
  <c r="D37" i="80"/>
  <c r="D25" i="80"/>
  <c r="D17" i="80"/>
  <c r="D19" i="80"/>
  <c r="D36" i="79"/>
  <c r="D34" i="79" s="1"/>
  <c r="D42" i="79" s="1"/>
  <c r="D24" i="79"/>
  <c r="D18" i="79"/>
  <c r="F12" i="79"/>
  <c r="D43" i="79" s="1"/>
  <c r="E12" i="79"/>
  <c r="D37" i="78"/>
  <c r="D19" i="78"/>
  <c r="D17" i="78"/>
  <c r="D25" i="78"/>
  <c r="D23" i="78"/>
  <c r="D19" i="77"/>
  <c r="D17" i="77" s="1"/>
  <c r="D43" i="77" s="1"/>
  <c r="D36" i="75"/>
  <c r="D34" i="75"/>
  <c r="D18" i="75"/>
  <c r="F12" i="75"/>
  <c r="E12" i="75"/>
  <c r="D37" i="74"/>
  <c r="D31" i="74"/>
  <c r="D25" i="74"/>
  <c r="D23" i="74" s="1"/>
  <c r="D19" i="74"/>
  <c r="D17" i="74" s="1"/>
  <c r="D43" i="74" s="1"/>
  <c r="D37" i="73"/>
  <c r="D35" i="73" s="1"/>
  <c r="D19" i="73"/>
  <c r="D37" i="72"/>
  <c r="D25" i="72"/>
  <c r="D23" i="72" s="1"/>
  <c r="D19" i="72"/>
  <c r="D17" i="72" s="1"/>
  <c r="D36" i="71"/>
  <c r="D30" i="71"/>
  <c r="D28" i="71"/>
  <c r="D24" i="71"/>
  <c r="D18" i="71"/>
  <c r="D16" i="71" s="1"/>
  <c r="D42" i="71" s="1"/>
  <c r="F12" i="71"/>
  <c r="E12" i="71"/>
  <c r="D36" i="70"/>
  <c r="D34" i="70" s="1"/>
  <c r="D24" i="70"/>
  <c r="D18" i="70"/>
  <c r="F12" i="70"/>
  <c r="E12" i="70"/>
  <c r="D36" i="69"/>
  <c r="D24" i="89"/>
  <c r="D22" i="89"/>
  <c r="D30" i="89"/>
  <c r="D28" i="89"/>
  <c r="D30" i="88"/>
  <c r="D28" i="88"/>
  <c r="D26" i="87"/>
  <c r="D24" i="87" s="1"/>
  <c r="D32" i="87"/>
  <c r="D30" i="87" s="1"/>
  <c r="D31" i="86"/>
  <c r="D29" i="86" s="1"/>
  <c r="D31" i="85"/>
  <c r="D29" i="85" s="1"/>
  <c r="D32" i="84"/>
  <c r="D30" i="84" s="1"/>
  <c r="D34" i="83"/>
  <c r="D22" i="83"/>
  <c r="D30" i="83"/>
  <c r="D28" i="83" s="1"/>
  <c r="D31" i="82"/>
  <c r="D29" i="82" s="1"/>
  <c r="D43" i="82" s="1"/>
  <c r="D25" i="81"/>
  <c r="D23" i="81" s="1"/>
  <c r="D35" i="80"/>
  <c r="D23" i="80"/>
  <c r="D31" i="80"/>
  <c r="D29" i="80" s="1"/>
  <c r="D30" i="79"/>
  <c r="D31" i="78"/>
  <c r="D29" i="78"/>
  <c r="D16" i="75"/>
  <c r="D30" i="75"/>
  <c r="D28" i="75" s="1"/>
  <c r="D25" i="73"/>
  <c r="D23" i="73" s="1"/>
  <c r="D31" i="73"/>
  <c r="D29" i="73" s="1"/>
  <c r="D31" i="72"/>
  <c r="D29" i="72" s="1"/>
  <c r="D34" i="71"/>
  <c r="D22" i="71"/>
  <c r="D30" i="70"/>
  <c r="D28" i="70" s="1"/>
  <c r="D42" i="70" s="1"/>
  <c r="D30" i="69"/>
  <c r="D28" i="69" s="1"/>
  <c r="D24" i="69"/>
  <c r="D18" i="69"/>
  <c r="F12" i="69"/>
  <c r="E12" i="69"/>
  <c r="D22" i="69"/>
  <c r="D42" i="69" s="1"/>
  <c r="D16" i="69"/>
  <c r="D35" i="86"/>
  <c r="D28" i="79"/>
  <c r="D34" i="69"/>
  <c r="D16" i="70"/>
  <c r="D17" i="73"/>
  <c r="D35" i="74"/>
  <c r="D29" i="74"/>
  <c r="D24" i="75"/>
  <c r="D22" i="75"/>
  <c r="D42" i="75" s="1"/>
  <c r="D16" i="79"/>
  <c r="D29" i="81"/>
  <c r="D17" i="82"/>
  <c r="D23" i="86"/>
  <c r="D18" i="87"/>
  <c r="D22" i="70"/>
  <c r="D35" i="72"/>
  <c r="D35" i="78"/>
  <c r="D43" i="78"/>
  <c r="D22" i="79"/>
  <c r="D35" i="81"/>
  <c r="D23" i="82"/>
  <c r="D44" i="87" l="1"/>
  <c r="D45" i="87" s="1"/>
  <c r="D43" i="73"/>
  <c r="D43" i="71"/>
  <c r="D43" i="72"/>
  <c r="D43" i="75"/>
  <c r="D43" i="80"/>
  <c r="D44" i="82"/>
  <c r="D43" i="86"/>
  <c r="D43" i="88"/>
  <c r="D44" i="73"/>
  <c r="D44" i="86"/>
  <c r="D43" i="69"/>
  <c r="D43" i="70"/>
  <c r="D43" i="81"/>
  <c r="D42" i="83"/>
  <c r="D43" i="83" s="1"/>
  <c r="D44" i="84"/>
  <c r="D45" i="84" s="1"/>
  <c r="D43" i="85"/>
  <c r="D44" i="85" s="1"/>
  <c r="D44" i="72"/>
  <c r="D44" i="74"/>
  <c r="D44" i="77"/>
  <c r="D44" i="80"/>
  <c r="D44" i="81"/>
</calcChain>
</file>

<file path=xl/sharedStrings.xml><?xml version="1.0" encoding="utf-8"?>
<sst xmlns="http://schemas.openxmlformats.org/spreadsheetml/2006/main" count="1613" uniqueCount="71">
  <si>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</si>
  <si>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</si>
  <si>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</si>
  <si>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</si>
  <si>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</si>
  <si>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</si>
  <si>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</si>
  <si>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</si>
  <si>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</si>
  <si>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</si>
  <si>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</si>
  <si>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</si>
  <si>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</si>
  <si>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</si>
  <si>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</si>
  <si>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</si>
  <si>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</si>
  <si>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</si>
  <si>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</si>
  <si>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</si>
  <si>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</si>
  <si>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</si>
  <si>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</si>
  <si>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</si>
  <si>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</si>
  <si>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</si>
  <si>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</si>
  <si>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</si>
  <si>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</si>
  <si>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</si>
  <si>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</si>
  <si>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</si>
  <si>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</si>
  <si>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</si>
  <si>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</si>
  <si>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</si>
  <si>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</si>
  <si>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</si>
  <si>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</si>
  <si>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</si>
  <si>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Внеэкслуатационные расходы</t>
  </si>
  <si>
    <t xml:space="preserve">руб. </t>
  </si>
  <si>
    <t>Услуги сторонних организации(проверка вентканалов)</t>
  </si>
  <si>
    <t>Услуги сторонних организаций(обсл. тс., тех. обсл. газопроводов)</t>
  </si>
  <si>
    <t>Расходы на аварийную службу</t>
  </si>
  <si>
    <t xml:space="preserve">    ОТЧЁТ  ООО "УК п.Октябрьский" по содержанию и текущему ремонту общего имущества многоквартирного дома за 2017год</t>
  </si>
  <si>
    <t>Адрес: с.Ясные Зори ул.Кирова  д.10</t>
  </si>
  <si>
    <t>Адрес: с.Ясные Зори ул.Кирова  д.12</t>
  </si>
  <si>
    <t>Адрес: с.Ясные Зори ул.Кирова  д.12а</t>
  </si>
  <si>
    <t>Адрес: с.Ясные Зори ул.Кирова  д.13</t>
  </si>
  <si>
    <t>Адрес: с.Ясные Зори ул.Кирова  д.14</t>
  </si>
  <si>
    <t>Адрес: с.Ясные Зори ул.Кирова  д.15</t>
  </si>
  <si>
    <t>Адрес: с.Ясные Зори ул.Кирова  д.16</t>
  </si>
  <si>
    <t>Адрес: с.Ясные Зори ул.Кирова  д.17</t>
  </si>
  <si>
    <t>Адрес: с.Ясные Зори ул.Кирова  д.21</t>
  </si>
  <si>
    <t>Адрес: с.Ясные Зори ул.Кирова  д.22</t>
  </si>
  <si>
    <t>Адрес: с.Ясные Зори ул.Кирова  д.23</t>
  </si>
  <si>
    <t>Адрес: с.Ясные Зори ул.Кирова  д.24</t>
  </si>
  <si>
    <t>Адрес: с.Ясные Зори ул.Кирова  д.25</t>
  </si>
  <si>
    <t>Адрес: с.Ясные Зори ул.Кирова  д.26</t>
  </si>
  <si>
    <t>Адрес: с.Ясные Зори ул.Кирова  д.27</t>
  </si>
  <si>
    <t>Адрес: с.Ясные Зори ул.Кирова  д.27а</t>
  </si>
  <si>
    <t>Адрес: с.Ясные Зори ул.Кирова  д.28</t>
  </si>
  <si>
    <t>Адрес: с.Ясные Зори ул.Кирова  д.29</t>
  </si>
  <si>
    <t>Адрес: с.Ясные Зори ул.Кирова  д.38</t>
  </si>
  <si>
    <t>Адрес: с.Ясные Зори ул.Кирова  д.39</t>
  </si>
  <si>
    <t>Обслуживание ТС</t>
  </si>
  <si>
    <t>Обслужтвание ТС</t>
  </si>
  <si>
    <t xml:space="preserve">                                                        ООО "Управляющая компания п.Октябрьский"</t>
  </si>
  <si>
    <t xml:space="preserve">Поверка ТС 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</si>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</sst>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5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1" fillId="0" borderId="1" xfId="0" applyFont="1" applyBorder="1"/>
    <xf numFmtId="0" fontId="1" fillId="0" borderId="0" xfId="0" applyFont="1" applyFill="1"/>
    <xf numFmtId="0" fontId="11" fillId="0" borderId="1" xfId="0" applyFont="1" applyBorder="1" applyAlignment="1">
      <alignment horizontal="center"/>
    </xf>
    <xf numFmtId="0" fontId="1" fillId="0" borderId="2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0" fillId="0" borderId="0" xfId="0" applyBorder="1" applyAlignment="1"/>
    <xf numFmtId="2" fontId="1" fillId="0" borderId="0" xfId="0" applyNumberFormat="1" applyFont="1"/>
    <xf numFmtId="0" fontId="17" fillId="0" borderId="1" xfId="0" applyFont="1" applyBorder="1"/>
    <xf numFmtId="0" fontId="1" fillId="0" borderId="3" xfId="0" applyFont="1" applyBorder="1" applyAlignment="1"/>
    <xf numFmtId="0" fontId="1" fillId="0" borderId="3" xfId="0" applyNumberFormat="1" applyFont="1" applyBorder="1" applyAlignment="1"/>
    <xf numFmtId="0" fontId="1" fillId="0" borderId="1" xfId="0" applyFont="1" applyBorder="1" applyAlignment="1"/>
    <xf numFmtId="0" fontId="17" fillId="0" borderId="3" xfId="0" applyFont="1" applyBorder="1"/>
    <xf numFmtId="0" fontId="1" fillId="0" borderId="1" xfId="0" applyFont="1" applyFill="1" applyBorder="1" applyAlignment="1"/>
    <xf numFmtId="0" fontId="0" fillId="0" borderId="1" xfId="0" applyBorder="1" applyAlignment="1"/>
    <xf numFmtId="2" fontId="1" fillId="0" borderId="3" xfId="0" applyNumberFormat="1" applyFont="1" applyBorder="1" applyAlignment="1"/>
    <xf numFmtId="2" fontId="0" fillId="0" borderId="5" xfId="0" applyNumberFormat="1" applyBorder="1" applyAlignment="1"/>
    <xf numFmtId="2" fontId="0" fillId="0" borderId="6" xfId="0" applyNumberFormat="1" applyBorder="1" applyAlignment="1"/>
    <xf numFmtId="0" fontId="0" fillId="0" borderId="6" xfId="0" applyBorder="1" applyAlignment="1"/>
    <xf numFmtId="0" fontId="0" fillId="0" borderId="5" xfId="0" applyNumberFormat="1" applyBorder="1" applyAlignment="1"/>
    <xf numFmtId="0" fontId="0" fillId="0" borderId="5" xfId="0" applyBorder="1" applyAlignment="1"/>
    <xf numFmtId="0" fontId="1" fillId="0" borderId="3" xfId="0" applyNumberFormat="1" applyFont="1" applyBorder="1" applyAlignment="1"/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9" fillId="0" borderId="0" xfId="0" applyFont="1" applyBorder="1" applyAlignment="1"/>
    <xf numFmtId="0" fontId="0" fillId="0" borderId="6" xfId="0" applyNumberFormat="1" applyBorder="1" applyAlignment="1"/>
    <xf numFmtId="2" fontId="11" fillId="0" borderId="3" xfId="0" applyNumberFormat="1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2" fontId="17" fillId="0" borderId="3" xfId="0" applyNumberFormat="1" applyFont="1" applyBorder="1" applyAlignment="1"/>
    <xf numFmtId="0" fontId="19" fillId="0" borderId="5" xfId="0" applyNumberFormat="1" applyFont="1" applyBorder="1" applyAlignment="1"/>
    <xf numFmtId="0" fontId="19" fillId="0" borderId="6" xfId="0" applyFont="1" applyBorder="1" applyAlignment="1"/>
    <xf numFmtId="0" fontId="12" fillId="0" borderId="5" xfId="0" applyNumberFormat="1" applyFont="1" applyBorder="1" applyAlignment="1"/>
    <xf numFmtId="0" fontId="9" fillId="0" borderId="7" xfId="0" applyFont="1" applyBorder="1" applyAlignment="1"/>
    <xf numFmtId="0" fontId="0" fillId="0" borderId="7" xfId="0" applyBorder="1" applyAlignment="1"/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" fontId="1" fillId="0" borderId="3" xfId="0" applyNumberFormat="1" applyFont="1" applyBorder="1" applyAlignment="1"/>
    <xf numFmtId="0" fontId="1" fillId="0" borderId="3" xfId="0" applyFont="1" applyBorder="1" applyAlignment="1"/>
    <xf numFmtId="0" fontId="13" fillId="0" borderId="5" xfId="0" applyNumberFormat="1" applyFont="1" applyBorder="1" applyAlignment="1">
      <alignment horizontal="left"/>
    </xf>
    <xf numFmtId="0" fontId="14" fillId="0" borderId="5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0" borderId="5" xfId="0" applyNumberFormat="1" applyFont="1" applyBorder="1" applyAlignment="1"/>
    <xf numFmtId="2" fontId="1" fillId="0" borderId="6" xfId="0" applyNumberFormat="1" applyFont="1" applyBorder="1" applyAlignment="1"/>
    <xf numFmtId="2" fontId="20" fillId="0" borderId="3" xfId="0" applyNumberFormat="1" applyFont="1" applyBorder="1" applyAlignment="1"/>
    <xf numFmtId="0" fontId="21" fillId="0" borderId="5" xfId="0" applyNumberFormat="1" applyFont="1" applyBorder="1" applyAlignment="1"/>
    <xf numFmtId="0" fontId="2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46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2425</v>
      </c>
      <c r="D5" s="38"/>
      <c r="E5" s="16"/>
    </row>
    <row r="6" spans="1:11" x14ac:dyDescent="0.25">
      <c r="A6" s="12">
        <v>2</v>
      </c>
      <c r="B6" s="12" t="s">
        <v>27</v>
      </c>
      <c r="C6" s="33">
        <v>1278.8</v>
      </c>
      <c r="D6" s="36"/>
      <c r="E6" s="11"/>
    </row>
    <row r="7" spans="1:11" x14ac:dyDescent="0.25">
      <c r="A7" s="12">
        <v>3</v>
      </c>
      <c r="B7" s="12" t="s">
        <v>28</v>
      </c>
      <c r="C7" s="56">
        <v>27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54533.03</v>
      </c>
      <c r="D10" s="36"/>
      <c r="E10" s="12">
        <v>160054.48000000001</v>
      </c>
      <c r="F10" s="12">
        <v>151286.39999999999</v>
      </c>
      <c r="G10" s="11">
        <f>C10+E10-F10</f>
        <v>63301.110000000015</v>
      </c>
    </row>
    <row r="11" spans="1:11" x14ac:dyDescent="0.25">
      <c r="A11" s="12">
        <v>2</v>
      </c>
      <c r="B11" s="12" t="s">
        <v>36</v>
      </c>
      <c r="C11" s="56">
        <v>7058.29</v>
      </c>
      <c r="D11" s="36"/>
      <c r="E11" s="12">
        <v>10102.73</v>
      </c>
      <c r="F11" s="26">
        <v>9363.2999999999993</v>
      </c>
      <c r="G11" s="11">
        <f>C11+E11-F11</f>
        <v>7797.7200000000012</v>
      </c>
    </row>
    <row r="12" spans="1:11" x14ac:dyDescent="0.25">
      <c r="A12" s="22"/>
      <c r="B12" s="23" t="s">
        <v>38</v>
      </c>
      <c r="C12" s="24">
        <f>SUM(C10:D11)</f>
        <v>61591.32</v>
      </c>
      <c r="D12" s="24"/>
      <c r="E12" s="22">
        <f>SUM(E10:E11)</f>
        <v>170157.21000000002</v>
      </c>
      <c r="F12" s="22">
        <f>SUM(F10:F11)</f>
        <v>160649.69999999998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23715.24658667282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10216.088139233007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2063.649804125067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6575.5086433147453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4860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27974.534894012337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20020.609815297299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4044.1631826900543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3909.7618960249838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25936.212461949883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19022.3167069017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3842.5079747941431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3071.3877802540414</v>
      </c>
      <c r="E31" s="37"/>
      <c r="F31" s="36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66001.978584542943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14091.4985125845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2846.4826995420685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8075.2570236252941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1623.9973290330813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39364.743019758003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10421.120000000001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10741.92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164791.01252717798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-4141.3125271780009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55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1108.9000000000001</v>
      </c>
      <c r="D5" s="38"/>
      <c r="E5" s="16"/>
    </row>
    <row r="6" spans="1:11" x14ac:dyDescent="0.25">
      <c r="A6" s="12">
        <v>2</v>
      </c>
      <c r="B6" s="12" t="s">
        <v>27</v>
      </c>
      <c r="C6" s="33">
        <v>553</v>
      </c>
      <c r="D6" s="36"/>
      <c r="E6" s="11"/>
    </row>
    <row r="7" spans="1:11" x14ac:dyDescent="0.25">
      <c r="A7" s="12">
        <v>3</v>
      </c>
      <c r="B7" s="12" t="s">
        <v>28</v>
      </c>
      <c r="C7" s="56">
        <v>12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2138.17</v>
      </c>
      <c r="D10" s="36"/>
      <c r="E10" s="12">
        <v>69213.38</v>
      </c>
      <c r="F10" s="12">
        <v>64212.91</v>
      </c>
      <c r="G10" s="11"/>
    </row>
    <row r="11" spans="1:11" x14ac:dyDescent="0.25">
      <c r="A11" s="12">
        <v>2</v>
      </c>
      <c r="B11" s="12" t="s">
        <v>36</v>
      </c>
      <c r="C11" s="56">
        <v>1123.19</v>
      </c>
      <c r="D11" s="36"/>
      <c r="E11" s="12">
        <v>5309.08</v>
      </c>
      <c r="F11" s="26">
        <v>4640.49</v>
      </c>
    </row>
    <row r="12" spans="1:11" x14ac:dyDescent="0.25">
      <c r="A12" s="22"/>
      <c r="B12" s="23" t="s">
        <v>38</v>
      </c>
      <c r="C12" s="24">
        <f>SUM(C10:D11)</f>
        <v>3261.36</v>
      </c>
      <c r="D12" s="24"/>
      <c r="E12" s="22">
        <f>SUM(E10:E11)</f>
        <v>74522.460000000006</v>
      </c>
      <c r="F12" s="22">
        <f>SUM(F10:F11)</f>
        <v>68853.400000000009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10313.699845503652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4417.8110267405791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892.39782740159694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2843.4909913614747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2160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12487.103062549921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8982.0122207220993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1814.3664685858639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1690.7243732419581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10923.446583874169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7982.7503432253998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1612.5155693315307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1328.1806713172389</v>
      </c>
      <c r="E31" s="37"/>
      <c r="F31" s="36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21794.129932164673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5201.9070045817998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1050.7852149255234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3492.0371708357738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702.27597978987637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11347.1245620317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7127.13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4645.2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67290.709424092405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1562.6905759076035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zoomScale="106" zoomScaleNormal="106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56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1103.4000000000001</v>
      </c>
      <c r="D5" s="38"/>
      <c r="E5" s="16"/>
    </row>
    <row r="6" spans="1:11" x14ac:dyDescent="0.25">
      <c r="A6" s="12">
        <v>2</v>
      </c>
      <c r="B6" s="12" t="s">
        <v>27</v>
      </c>
      <c r="C6" s="33">
        <v>548.4</v>
      </c>
      <c r="D6" s="36"/>
      <c r="E6" s="11"/>
    </row>
    <row r="7" spans="1:11" x14ac:dyDescent="0.25">
      <c r="A7" s="12">
        <v>3</v>
      </c>
      <c r="B7" s="12" t="s">
        <v>28</v>
      </c>
      <c r="C7" s="56">
        <v>12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1159.32</v>
      </c>
      <c r="D10" s="36"/>
      <c r="E10" s="12">
        <v>88842.58</v>
      </c>
      <c r="F10" s="12">
        <v>80899.960000000006</v>
      </c>
      <c r="G10" s="11"/>
    </row>
    <row r="11" spans="1:11" x14ac:dyDescent="0.25">
      <c r="A11" s="12">
        <v>2</v>
      </c>
      <c r="B11" s="12" t="s">
        <v>36</v>
      </c>
      <c r="C11" s="56">
        <v>1979.32</v>
      </c>
      <c r="D11" s="36"/>
      <c r="E11" s="12">
        <v>5294.05</v>
      </c>
      <c r="F11" s="26">
        <v>4714.8900000000003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9000.58</v>
      </c>
      <c r="F12" s="26">
        <v>8424.9500000000007</v>
      </c>
    </row>
    <row r="13" spans="1:11" x14ac:dyDescent="0.25">
      <c r="A13" s="22"/>
      <c r="B13" s="23" t="s">
        <v>38</v>
      </c>
      <c r="C13" s="24">
        <f>SUM(C10:D12)</f>
        <v>3138.64</v>
      </c>
      <c r="D13" s="24"/>
      <c r="E13" s="22">
        <f>SUM(E10:E12)</f>
        <v>103137.21</v>
      </c>
      <c r="F13" s="22">
        <f>SUM(F10:F12)</f>
        <v>94039.8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10245.875217494035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4381.0625082541292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884.97462666733406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2819.8380825725726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2160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20043.237829118218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8874.0244156311001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1792.5529319574821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1676.660481529638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7700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10782.589704514583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7874.7563982365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1590.7007924437728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1317.1325138343107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21399.67677178868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5050.4987365508996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1020.2007447832816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3462.9894837004313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696.43426277896606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11169.5535439751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10320.18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5264.64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78056.199522915515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15983.600477084488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opLeftCell="A4" zoomScale="106" zoomScaleNormal="106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57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1121.5</v>
      </c>
      <c r="D5" s="38"/>
      <c r="E5" s="16"/>
    </row>
    <row r="6" spans="1:11" x14ac:dyDescent="0.25">
      <c r="A6" s="12">
        <v>2</v>
      </c>
      <c r="B6" s="12" t="s">
        <v>27</v>
      </c>
      <c r="C6" s="33">
        <v>568.5</v>
      </c>
      <c r="D6" s="36"/>
      <c r="E6" s="11"/>
    </row>
    <row r="7" spans="1:11" x14ac:dyDescent="0.25">
      <c r="A7" s="12">
        <v>3</v>
      </c>
      <c r="B7" s="12" t="s">
        <v>28</v>
      </c>
      <c r="C7" s="56">
        <v>12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10515.61</v>
      </c>
      <c r="D10" s="36"/>
      <c r="E10" s="12">
        <v>88311.72</v>
      </c>
      <c r="F10" s="12">
        <v>80411.19</v>
      </c>
      <c r="G10" s="11"/>
    </row>
    <row r="11" spans="1:11" x14ac:dyDescent="0.25">
      <c r="A11" s="12">
        <v>2</v>
      </c>
      <c r="B11" s="12" t="s">
        <v>36</v>
      </c>
      <c r="C11" s="56">
        <v>1963.97</v>
      </c>
      <c r="D11" s="36"/>
      <c r="E11" s="12">
        <v>4401.41</v>
      </c>
      <c r="F11" s="26">
        <v>4276.12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8997.84</v>
      </c>
      <c r="F12" s="26">
        <v>8247.77</v>
      </c>
    </row>
    <row r="13" spans="1:11" x14ac:dyDescent="0.25">
      <c r="A13" s="22"/>
      <c r="B13" s="23" t="s">
        <v>38</v>
      </c>
      <c r="C13" s="24">
        <f>SUM(C10:D12)</f>
        <v>12479.58</v>
      </c>
      <c r="D13" s="24"/>
      <c r="E13" s="22">
        <f>SUM(E10:E12)</f>
        <v>101710.97</v>
      </c>
      <c r="F13" s="22">
        <f>SUM(F10:F12)</f>
        <v>92935.08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10542.23935292735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4541.6375564231812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917.41078639748252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2923.1910101066878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2160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19469.866349113188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8345.8841726590999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1685.8686028771381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1738.1135735769496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7700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11398.073025194311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8346.6429839486991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1686.0218827576371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1365.4081584879752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25527.265581257921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7712.0870381640998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1557.8415817091479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3589.9152470526901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721.96002623968309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11945.4616880923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10885.33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5457.6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83280.374308492785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9654.7056915072171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zoomScale="106" zoomScaleNormal="106" workbookViewId="0">
      <selection activeCell="G10" sqref="G10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58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1090.8</v>
      </c>
      <c r="D5" s="38"/>
      <c r="E5" s="16"/>
    </row>
    <row r="6" spans="1:11" x14ac:dyDescent="0.25">
      <c r="A6" s="12">
        <v>2</v>
      </c>
      <c r="B6" s="12" t="s">
        <v>27</v>
      </c>
      <c r="C6" s="33">
        <v>544.9</v>
      </c>
      <c r="D6" s="36"/>
      <c r="E6" s="11"/>
    </row>
    <row r="7" spans="1:11" x14ac:dyDescent="0.25">
      <c r="A7" s="12">
        <v>3</v>
      </c>
      <c r="B7" s="12" t="s">
        <v>28</v>
      </c>
      <c r="C7" s="56">
        <v>12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5611.01</v>
      </c>
      <c r="D10" s="36"/>
      <c r="E10" s="12">
        <v>55847.39</v>
      </c>
      <c r="F10" s="12">
        <v>50987.79</v>
      </c>
      <c r="G10" s="11"/>
    </row>
    <row r="11" spans="1:11" x14ac:dyDescent="0.25">
      <c r="A11" s="12">
        <v>2</v>
      </c>
      <c r="B11" s="12" t="s">
        <v>36</v>
      </c>
      <c r="C11" s="56">
        <v>1842.88</v>
      </c>
      <c r="D11" s="36"/>
      <c r="E11" s="12">
        <v>5226.7299999999996</v>
      </c>
      <c r="F11" s="26">
        <v>4035.84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7897.8</v>
      </c>
      <c r="F12" s="26">
        <v>6468.67</v>
      </c>
    </row>
    <row r="13" spans="1:11" x14ac:dyDescent="0.25">
      <c r="A13" s="22"/>
      <c r="B13" s="23" t="s">
        <v>38</v>
      </c>
      <c r="C13" s="24">
        <f>SUM(C10:D12)</f>
        <v>7453.89</v>
      </c>
      <c r="D13" s="24"/>
      <c r="E13" s="22">
        <f>SUM(E10:E12)</f>
        <v>68971.92</v>
      </c>
      <c r="F13" s="22">
        <f>SUM(F10:F11)</f>
        <v>55023.630000000005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10232.624733754921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4353.1016789709611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879.32653915213405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0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2160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2840.1965156318261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17631.775151507107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7791.8597813226997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1573.9556758271851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1665.9596943572205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6600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10675.415991958514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7792.5870922668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1574.1025926378934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1308.7263070538218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23503.54936715481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6935.2967934839999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1400.9299522837678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3440.8879826191919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691.98947809675155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11034.445160671101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5831.55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3923.28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71798.195244375354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-16774.56524437535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J10" sqref="J10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59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1129.5999999999999</v>
      </c>
      <c r="D5" s="38"/>
      <c r="E5" s="16"/>
    </row>
    <row r="6" spans="1:11" x14ac:dyDescent="0.25">
      <c r="A6" s="12">
        <v>2</v>
      </c>
      <c r="B6" s="12" t="s">
        <v>27</v>
      </c>
      <c r="C6" s="33">
        <v>573.6</v>
      </c>
      <c r="D6" s="36"/>
      <c r="E6" s="11"/>
    </row>
    <row r="7" spans="1:11" x14ac:dyDescent="0.25">
      <c r="A7" s="12">
        <v>3</v>
      </c>
      <c r="B7" s="12" t="s">
        <v>28</v>
      </c>
      <c r="C7" s="56">
        <v>12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0</v>
      </c>
      <c r="D10" s="36"/>
      <c r="E10" s="12">
        <v>71423.240000000005</v>
      </c>
      <c r="F10" s="12">
        <v>68988.539999999994</v>
      </c>
      <c r="G10" s="11"/>
    </row>
    <row r="11" spans="1:11" x14ac:dyDescent="0.25">
      <c r="A11" s="12">
        <v>2</v>
      </c>
      <c r="B11" s="12" t="s">
        <v>36</v>
      </c>
      <c r="C11" s="56">
        <v>0</v>
      </c>
      <c r="D11" s="36"/>
      <c r="E11" s="12">
        <v>5464.61</v>
      </c>
      <c r="F11" s="26">
        <v>5037.8599999999997</v>
      </c>
    </row>
    <row r="12" spans="1:11" x14ac:dyDescent="0.25">
      <c r="A12" s="22"/>
      <c r="B12" s="23" t="s">
        <v>38</v>
      </c>
      <c r="C12" s="24">
        <v>0</v>
      </c>
      <c r="D12" s="24"/>
      <c r="E12" s="22">
        <f>SUM(E10:E11)</f>
        <v>76887.850000000006</v>
      </c>
      <c r="F12" s="22">
        <f>SUM(F10:F11)</f>
        <v>74026.399999999994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10617.436223111925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4582.3804790929407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925.64085677677394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2949.4148872422097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2160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11929.369107917904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8465.6097826512996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1710.0531760955623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1753.7061491710438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11554.240434919069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8466.3754012190002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1710.207831046238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1377.6572026538304</v>
      </c>
      <c r="E31" s="37"/>
      <c r="F31" s="36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27166.594085153047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8879.9527266331006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1793.7504507798863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3622.1202914853529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728.43671249090983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12142.3339037638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6239.11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4818.24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72324.989851101942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1701.4101488980523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opLeftCell="A4" zoomScale="106" zoomScaleNormal="106" workbookViewId="0">
      <selection activeCell="A15" sqref="A15:E15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60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1677</v>
      </c>
      <c r="D5" s="38"/>
      <c r="E5" s="16"/>
    </row>
    <row r="6" spans="1:11" x14ac:dyDescent="0.25">
      <c r="A6" s="12">
        <v>2</v>
      </c>
      <c r="B6" s="12" t="s">
        <v>27</v>
      </c>
      <c r="C6" s="33">
        <v>846.4</v>
      </c>
      <c r="D6" s="36"/>
      <c r="E6" s="11"/>
    </row>
    <row r="7" spans="1:11" x14ac:dyDescent="0.25">
      <c r="A7" s="12">
        <v>3</v>
      </c>
      <c r="B7" s="12" t="s">
        <v>28</v>
      </c>
      <c r="C7" s="56">
        <v>18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4729.7299999999996</v>
      </c>
      <c r="D10" s="36"/>
      <c r="E10" s="12">
        <v>88268.59</v>
      </c>
      <c r="F10" s="12">
        <v>79672.22</v>
      </c>
      <c r="G10" s="11"/>
    </row>
    <row r="11" spans="1:11" x14ac:dyDescent="0.25">
      <c r="A11" s="12">
        <v>2</v>
      </c>
      <c r="B11" s="12" t="s">
        <v>36</v>
      </c>
      <c r="C11" s="56">
        <v>5507.37</v>
      </c>
      <c r="D11" s="36"/>
      <c r="E11" s="12">
        <v>7200.94</v>
      </c>
      <c r="F11" s="26">
        <v>8419.85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7899.47</v>
      </c>
      <c r="F12" s="26">
        <v>8290.67</v>
      </c>
    </row>
    <row r="13" spans="1:11" x14ac:dyDescent="0.25">
      <c r="A13" s="12">
        <v>4</v>
      </c>
      <c r="B13" s="12" t="s">
        <v>70</v>
      </c>
      <c r="C13" s="29">
        <v>0</v>
      </c>
      <c r="D13" s="24"/>
      <c r="E13" s="12">
        <v>11531.24</v>
      </c>
      <c r="F13" s="26">
        <v>4322.51</v>
      </c>
    </row>
    <row r="14" spans="1:11" x14ac:dyDescent="0.25">
      <c r="A14" s="22"/>
      <c r="B14" s="23" t="s">
        <v>38</v>
      </c>
      <c r="C14" s="24">
        <f>SUM(C10:D13)</f>
        <v>10237.099999999999</v>
      </c>
      <c r="D14" s="24"/>
      <c r="E14" s="22">
        <f>SUM(E10:E13)</f>
        <v>114900.24</v>
      </c>
      <c r="F14" s="22">
        <f>SUM(F10:F13)</f>
        <v>100705.25</v>
      </c>
    </row>
    <row r="15" spans="1:11" ht="18.75" x14ac:dyDescent="0.3">
      <c r="A15" s="67" t="s">
        <v>30</v>
      </c>
      <c r="B15" s="68"/>
      <c r="C15" s="68"/>
      <c r="D15" s="68"/>
      <c r="E15" s="69"/>
    </row>
    <row r="16" spans="1:11" ht="15" customHeight="1" x14ac:dyDescent="0.25">
      <c r="A16" s="53" t="s">
        <v>0</v>
      </c>
      <c r="B16" s="59" t="s">
        <v>1</v>
      </c>
      <c r="C16" s="59" t="s">
        <v>2</v>
      </c>
      <c r="D16" s="61" t="s">
        <v>3</v>
      </c>
      <c r="E16" s="62"/>
      <c r="F16" s="63"/>
    </row>
    <row r="17" spans="1:6" x14ac:dyDescent="0.25">
      <c r="A17" s="54"/>
      <c r="B17" s="60"/>
      <c r="C17" s="60"/>
      <c r="D17" s="64"/>
      <c r="E17" s="65"/>
      <c r="F17" s="66"/>
    </row>
    <row r="18" spans="1:6" x14ac:dyDescent="0.25">
      <c r="A18" s="5">
        <v>1</v>
      </c>
      <c r="B18" s="5" t="s">
        <v>4</v>
      </c>
      <c r="C18" s="17" t="s">
        <v>5</v>
      </c>
      <c r="D18" s="44">
        <f>SUM(D19:F23)</f>
        <v>15719.731553769059</v>
      </c>
      <c r="E18" s="50"/>
      <c r="F18" s="46"/>
    </row>
    <row r="19" spans="1:6" ht="26.25" x14ac:dyDescent="0.25">
      <c r="A19" s="7"/>
      <c r="B19" s="6" t="s">
        <v>6</v>
      </c>
      <c r="C19" s="18" t="s">
        <v>5</v>
      </c>
      <c r="D19" s="33">
        <v>6761.7274015067378</v>
      </c>
      <c r="E19" s="37"/>
      <c r="F19" s="36"/>
    </row>
    <row r="20" spans="1:6" x14ac:dyDescent="0.25">
      <c r="A20" s="7"/>
      <c r="B20" s="7" t="s">
        <v>7</v>
      </c>
      <c r="C20" s="18" t="s">
        <v>5</v>
      </c>
      <c r="D20" s="33">
        <f>D19*20.2%</f>
        <v>1365.8689351043608</v>
      </c>
      <c r="E20" s="34"/>
      <c r="F20" s="35"/>
    </row>
    <row r="21" spans="1:6" x14ac:dyDescent="0.25">
      <c r="A21" s="7"/>
      <c r="B21" s="7" t="s">
        <v>18</v>
      </c>
      <c r="C21" s="18" t="s">
        <v>5</v>
      </c>
      <c r="D21" s="55">
        <v>4352.1352171579611</v>
      </c>
      <c r="E21" s="37"/>
      <c r="F21" s="36"/>
    </row>
    <row r="22" spans="1:6" x14ac:dyDescent="0.25">
      <c r="A22" s="7"/>
      <c r="B22" s="6" t="s">
        <v>42</v>
      </c>
      <c r="C22" s="18" t="s">
        <v>41</v>
      </c>
      <c r="D22" s="33">
        <v>3240</v>
      </c>
      <c r="E22" s="37"/>
      <c r="F22" s="36"/>
    </row>
    <row r="23" spans="1:6" x14ac:dyDescent="0.25">
      <c r="A23" s="7"/>
      <c r="B23" s="7" t="s">
        <v>9</v>
      </c>
      <c r="C23" s="18" t="s">
        <v>5</v>
      </c>
      <c r="D23" s="33">
        <v>0</v>
      </c>
      <c r="E23" s="37"/>
      <c r="F23" s="36"/>
    </row>
    <row r="24" spans="1:6" ht="26.25" x14ac:dyDescent="0.25">
      <c r="A24" s="5">
        <v>2</v>
      </c>
      <c r="B24" s="8" t="s">
        <v>10</v>
      </c>
      <c r="C24" s="17" t="s">
        <v>5</v>
      </c>
      <c r="D24" s="44">
        <f>SUM(D25:F29)</f>
        <v>43061.202951432584</v>
      </c>
      <c r="E24" s="50"/>
      <c r="F24" s="46"/>
    </row>
    <row r="25" spans="1:6" ht="26.25" x14ac:dyDescent="0.25">
      <c r="A25" s="7"/>
      <c r="B25" s="6" t="s">
        <v>11</v>
      </c>
      <c r="C25" s="18" t="s">
        <v>5</v>
      </c>
      <c r="D25" s="33">
        <v>14869.756136743499</v>
      </c>
      <c r="E25" s="37"/>
      <c r="F25" s="36"/>
    </row>
    <row r="26" spans="1:6" x14ac:dyDescent="0.25">
      <c r="A26" s="7"/>
      <c r="B26" s="7" t="s">
        <v>7</v>
      </c>
      <c r="C26" s="18" t="s">
        <v>5</v>
      </c>
      <c r="D26" s="33">
        <f>D25*20.2%</f>
        <v>3003.6907396221868</v>
      </c>
      <c r="E26" s="34"/>
      <c r="F26" s="35"/>
    </row>
    <row r="27" spans="1:6" x14ac:dyDescent="0.25">
      <c r="A27" s="7"/>
      <c r="B27" s="7" t="s">
        <v>18</v>
      </c>
      <c r="C27" s="18" t="s">
        <v>5</v>
      </c>
      <c r="D27" s="33">
        <v>2587.7560750668958</v>
      </c>
      <c r="E27" s="37"/>
      <c r="F27" s="36"/>
    </row>
    <row r="28" spans="1:6" ht="26.25" x14ac:dyDescent="0.25">
      <c r="A28" s="7"/>
      <c r="B28" s="6" t="s">
        <v>43</v>
      </c>
      <c r="C28" s="18" t="s">
        <v>5</v>
      </c>
      <c r="D28" s="39">
        <v>22600</v>
      </c>
      <c r="E28" s="40"/>
      <c r="F28" s="41"/>
    </row>
    <row r="29" spans="1:6" x14ac:dyDescent="0.25">
      <c r="A29" s="7"/>
      <c r="B29" s="7" t="s">
        <v>9</v>
      </c>
      <c r="C29" s="18" t="s">
        <v>5</v>
      </c>
      <c r="D29" s="33">
        <v>0</v>
      </c>
      <c r="E29" s="37"/>
      <c r="F29" s="36"/>
    </row>
    <row r="30" spans="1:6" ht="26.25" x14ac:dyDescent="0.25">
      <c r="A30" s="5">
        <v>3</v>
      </c>
      <c r="B30" s="8" t="s">
        <v>12</v>
      </c>
      <c r="C30" s="17" t="s">
        <v>5</v>
      </c>
      <c r="D30" s="44">
        <f>SUM(D31:F35)</f>
        <v>18705.665802153846</v>
      </c>
      <c r="E30" s="50"/>
      <c r="F30" s="46"/>
    </row>
    <row r="31" spans="1:6" ht="26.25" x14ac:dyDescent="0.25">
      <c r="A31" s="7"/>
      <c r="B31" s="6" t="s">
        <v>19</v>
      </c>
      <c r="C31" s="18" t="s">
        <v>5</v>
      </c>
      <c r="D31" s="28"/>
      <c r="E31" s="34">
        <v>13870.8858779493</v>
      </c>
      <c r="F31" s="36"/>
    </row>
    <row r="32" spans="1:6" x14ac:dyDescent="0.25">
      <c r="A32" s="7"/>
      <c r="B32" s="7" t="s">
        <v>7</v>
      </c>
      <c r="C32" s="18" t="s">
        <v>5</v>
      </c>
      <c r="D32" s="33">
        <f>E31*20.2%</f>
        <v>2801.9189473457586</v>
      </c>
      <c r="E32" s="34"/>
      <c r="F32" s="35"/>
    </row>
    <row r="33" spans="1:12" x14ac:dyDescent="0.25">
      <c r="A33" s="7"/>
      <c r="B33" s="7" t="s">
        <v>8</v>
      </c>
      <c r="C33" s="18" t="s">
        <v>5</v>
      </c>
      <c r="D33" s="33">
        <v>2032.8609768587901</v>
      </c>
      <c r="E33" s="37"/>
      <c r="F33" s="36"/>
    </row>
    <row r="34" spans="1:12" x14ac:dyDescent="0.25">
      <c r="A34" s="7"/>
      <c r="B34" s="6" t="s">
        <v>21</v>
      </c>
      <c r="C34" s="18" t="s">
        <v>5</v>
      </c>
      <c r="D34" s="33">
        <v>0</v>
      </c>
      <c r="E34" s="37"/>
      <c r="F34" s="36"/>
    </row>
    <row r="35" spans="1:12" x14ac:dyDescent="0.25">
      <c r="A35" s="7"/>
      <c r="B35" s="6" t="s">
        <v>22</v>
      </c>
      <c r="C35" s="18" t="s">
        <v>5</v>
      </c>
      <c r="D35" s="33">
        <v>0</v>
      </c>
      <c r="E35" s="37"/>
      <c r="F35" s="36"/>
      <c r="L35" s="11"/>
    </row>
    <row r="36" spans="1:12" x14ac:dyDescent="0.25">
      <c r="A36" s="5">
        <v>4</v>
      </c>
      <c r="B36" s="5" t="s">
        <v>13</v>
      </c>
      <c r="C36" s="19" t="s">
        <v>5</v>
      </c>
      <c r="D36" s="44">
        <f>SUM(D37:F41)</f>
        <v>39347.381509193903</v>
      </c>
      <c r="E36" s="50"/>
      <c r="F36" s="46"/>
    </row>
    <row r="37" spans="1:12" x14ac:dyDescent="0.25">
      <c r="A37" s="5"/>
      <c r="B37" s="7" t="s">
        <v>23</v>
      </c>
      <c r="C37" s="18" t="s">
        <v>5</v>
      </c>
      <c r="D37" s="33">
        <v>11859.1213176818</v>
      </c>
      <c r="E37" s="38"/>
      <c r="F37" s="36"/>
    </row>
    <row r="38" spans="1:12" x14ac:dyDescent="0.25">
      <c r="A38" s="5"/>
      <c r="B38" s="7" t="s">
        <v>7</v>
      </c>
      <c r="C38" s="18" t="s">
        <v>5</v>
      </c>
      <c r="D38" s="33">
        <f>D37*20.2%</f>
        <v>2395.5425061717233</v>
      </c>
      <c r="E38" s="34"/>
      <c r="F38" s="35"/>
    </row>
    <row r="39" spans="1:12" ht="36" customHeight="1" x14ac:dyDescent="0.25">
      <c r="A39" s="5"/>
      <c r="B39" s="6" t="s">
        <v>37</v>
      </c>
      <c r="C39" s="18" t="s">
        <v>5</v>
      </c>
      <c r="D39" s="33">
        <v>5344.774432903072</v>
      </c>
      <c r="E39" s="38"/>
      <c r="F39" s="36"/>
    </row>
    <row r="40" spans="1:12" ht="18" customHeight="1" x14ac:dyDescent="0.25">
      <c r="A40" s="5"/>
      <c r="B40" s="7" t="s">
        <v>40</v>
      </c>
      <c r="C40" s="19" t="s">
        <v>5</v>
      </c>
      <c r="D40" s="33">
        <v>1074.8759300075069</v>
      </c>
      <c r="E40" s="38"/>
      <c r="F40" s="36"/>
    </row>
    <row r="41" spans="1:12" ht="18" customHeight="1" x14ac:dyDescent="0.25">
      <c r="A41" s="5"/>
      <c r="B41" s="7" t="s">
        <v>39</v>
      </c>
      <c r="C41" s="19" t="s">
        <v>5</v>
      </c>
      <c r="D41" s="27"/>
      <c r="E41" s="34">
        <v>18673.067322429801</v>
      </c>
      <c r="F41" s="43"/>
    </row>
    <row r="42" spans="1:12" ht="18" customHeight="1" x14ac:dyDescent="0.25">
      <c r="A42" s="5">
        <v>5</v>
      </c>
      <c r="B42" s="5" t="s">
        <v>24</v>
      </c>
      <c r="C42" s="17" t="s">
        <v>5</v>
      </c>
      <c r="D42" s="44">
        <v>7775.23</v>
      </c>
      <c r="E42" s="45"/>
      <c r="F42" s="46"/>
    </row>
    <row r="43" spans="1:12" x14ac:dyDescent="0.25">
      <c r="A43" s="5">
        <v>6</v>
      </c>
      <c r="B43" s="5" t="s">
        <v>44</v>
      </c>
      <c r="C43" s="17" t="s">
        <v>5</v>
      </c>
      <c r="D43" s="44">
        <v>6094.08</v>
      </c>
      <c r="E43" s="50"/>
      <c r="F43" s="46"/>
      <c r="G43" s="25"/>
    </row>
    <row r="44" spans="1:12" x14ac:dyDescent="0.25">
      <c r="A44" s="4"/>
      <c r="B44" s="5" t="s">
        <v>15</v>
      </c>
      <c r="C44" s="17" t="s">
        <v>5</v>
      </c>
      <c r="D44" s="81">
        <f>D18+D24+D30+D36+D42+D43</f>
        <v>130703.29181654939</v>
      </c>
      <c r="E44" s="82"/>
      <c r="F44" s="83"/>
    </row>
    <row r="45" spans="1:12" x14ac:dyDescent="0.25">
      <c r="A45" s="4"/>
      <c r="B45" s="9" t="s">
        <v>14</v>
      </c>
      <c r="C45" s="17" t="s">
        <v>5</v>
      </c>
      <c r="D45" s="44">
        <f>F14-D44</f>
        <v>-29998.04181654939</v>
      </c>
      <c r="E45" s="50"/>
      <c r="F45" s="46"/>
    </row>
    <row r="46" spans="1:12" x14ac:dyDescent="0.25">
      <c r="A46" s="4"/>
      <c r="B46" s="5" t="s">
        <v>16</v>
      </c>
      <c r="C46" s="17" t="s">
        <v>5</v>
      </c>
      <c r="D46" s="39"/>
      <c r="E46" s="37"/>
      <c r="F46" s="36"/>
    </row>
    <row r="47" spans="1:12" x14ac:dyDescent="0.25">
      <c r="A47" s="10"/>
      <c r="B47" s="51" t="s">
        <v>17</v>
      </c>
      <c r="C47" s="52"/>
      <c r="D47" s="52"/>
      <c r="E47" s="52"/>
      <c r="F47" s="25"/>
    </row>
    <row r="48" spans="1:12" x14ac:dyDescent="0.25">
      <c r="A48" s="10"/>
      <c r="B48" s="42" t="s">
        <v>68</v>
      </c>
      <c r="C48" s="42"/>
      <c r="D48" s="42"/>
      <c r="E48" s="42"/>
    </row>
    <row r="49" spans="1:5" x14ac:dyDescent="0.25">
      <c r="A49" s="10"/>
      <c r="B49" s="10"/>
      <c r="C49" s="20"/>
      <c r="D49" s="10"/>
      <c r="E49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6:C17"/>
    <mergeCell ref="D16:F17"/>
    <mergeCell ref="C5:D5"/>
    <mergeCell ref="A15:E15"/>
    <mergeCell ref="B16:B17"/>
    <mergeCell ref="C9:D9"/>
    <mergeCell ref="C10:D10"/>
    <mergeCell ref="C11:D11"/>
    <mergeCell ref="D19:F19"/>
    <mergeCell ref="A16:A17"/>
    <mergeCell ref="D18:F18"/>
    <mergeCell ref="D40:F40"/>
    <mergeCell ref="D20:F20"/>
    <mergeCell ref="D21:F21"/>
    <mergeCell ref="D22:F22"/>
    <mergeCell ref="D23:F23"/>
    <mergeCell ref="D24:F24"/>
    <mergeCell ref="D30:F30"/>
    <mergeCell ref="D36:F36"/>
    <mergeCell ref="D25:F25"/>
    <mergeCell ref="D39:F39"/>
    <mergeCell ref="D33:F33"/>
    <mergeCell ref="D35:F35"/>
    <mergeCell ref="B48:E48"/>
    <mergeCell ref="E41:F41"/>
    <mergeCell ref="D42:F42"/>
    <mergeCell ref="D44:F44"/>
    <mergeCell ref="D45:F45"/>
    <mergeCell ref="D43:F43"/>
    <mergeCell ref="D46:F46"/>
    <mergeCell ref="B47:E47"/>
    <mergeCell ref="D38:F38"/>
    <mergeCell ref="D26:F26"/>
    <mergeCell ref="E31:F31"/>
    <mergeCell ref="D34:F34"/>
    <mergeCell ref="D37:F37"/>
    <mergeCell ref="D27:F27"/>
    <mergeCell ref="D28:F28"/>
    <mergeCell ref="D29:F29"/>
    <mergeCell ref="D32:F32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opLeftCell="A13" zoomScale="106" zoomScaleNormal="106" workbookViewId="0">
      <selection activeCell="J40" sqref="J40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61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1683.9</v>
      </c>
      <c r="D5" s="38"/>
      <c r="E5" s="16"/>
    </row>
    <row r="6" spans="1:11" x14ac:dyDescent="0.25">
      <c r="A6" s="12">
        <v>2</v>
      </c>
      <c r="B6" s="12" t="s">
        <v>27</v>
      </c>
      <c r="C6" s="33">
        <v>852.9</v>
      </c>
      <c r="D6" s="36"/>
      <c r="E6" s="11"/>
    </row>
    <row r="7" spans="1:11" x14ac:dyDescent="0.25">
      <c r="A7" s="12">
        <v>3</v>
      </c>
      <c r="B7" s="12" t="s">
        <v>28</v>
      </c>
      <c r="C7" s="56">
        <v>18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8183.17</v>
      </c>
      <c r="D10" s="36"/>
      <c r="E10" s="12">
        <v>88325.72</v>
      </c>
      <c r="F10" s="12">
        <v>83280.7</v>
      </c>
      <c r="G10" s="11"/>
    </row>
    <row r="11" spans="1:11" x14ac:dyDescent="0.25">
      <c r="A11" s="12">
        <v>2</v>
      </c>
      <c r="B11" s="12" t="s">
        <v>36</v>
      </c>
      <c r="C11" s="56">
        <v>8961.8700000000008</v>
      </c>
      <c r="D11" s="36"/>
      <c r="E11" s="12">
        <v>6280.74</v>
      </c>
      <c r="F11" s="26">
        <v>8012.89</v>
      </c>
    </row>
    <row r="12" spans="1:11" x14ac:dyDescent="0.25">
      <c r="A12" s="12">
        <v>3</v>
      </c>
      <c r="B12" s="12" t="s">
        <v>66</v>
      </c>
      <c r="C12" s="29"/>
      <c r="D12" s="24"/>
      <c r="E12" s="12">
        <v>7901</v>
      </c>
      <c r="F12" s="26">
        <v>7264.35</v>
      </c>
    </row>
    <row r="13" spans="1:11" x14ac:dyDescent="0.25">
      <c r="A13" s="22"/>
      <c r="B13" s="23" t="s">
        <v>38</v>
      </c>
      <c r="C13" s="24"/>
      <c r="D13" s="24"/>
      <c r="E13" s="22">
        <f>SUM(E10:E11)</f>
        <v>94606.46</v>
      </c>
      <c r="F13" s="22">
        <f>SUM(F10:F11)</f>
        <v>91293.59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15995.570702043515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6813.6546558897644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1376.3582404897322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4385.5578056640179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3420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20664.490781281791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15022.347600459099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3034.5142152927378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2607.6289655299565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20226.902696901056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15123.4860176075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3054.9441755567145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2048.4725037368407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39904.760974942634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12073.067783377601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2438.7596922422754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5385.8200777682305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1083.1305301316195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18923.9828914229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5991.8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6140.88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108924.40515516901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-17630.81515516901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zoomScale="106" zoomScaleNormal="106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62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772.9</v>
      </c>
      <c r="D5" s="38"/>
      <c r="E5" s="16"/>
    </row>
    <row r="6" spans="1:11" x14ac:dyDescent="0.25">
      <c r="A6" s="12">
        <v>2</v>
      </c>
      <c r="B6" s="12" t="s">
        <v>27</v>
      </c>
      <c r="C6" s="33">
        <v>534.5</v>
      </c>
      <c r="D6" s="36"/>
      <c r="E6" s="11"/>
    </row>
    <row r="7" spans="1:11" x14ac:dyDescent="0.25">
      <c r="A7" s="12">
        <v>3</v>
      </c>
      <c r="B7" s="12" t="s">
        <v>28</v>
      </c>
      <c r="C7" s="56">
        <v>8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31580.74</v>
      </c>
      <c r="D10" s="36"/>
      <c r="E10" s="12">
        <v>55807.37</v>
      </c>
      <c r="F10" s="12">
        <v>50755.360000000001</v>
      </c>
      <c r="G10" s="11"/>
    </row>
    <row r="11" spans="1:11" x14ac:dyDescent="0.25">
      <c r="A11" s="12">
        <v>2</v>
      </c>
      <c r="B11" s="12" t="s">
        <v>36</v>
      </c>
      <c r="C11" s="56">
        <v>4352.63</v>
      </c>
      <c r="D11" s="36"/>
      <c r="E11" s="12">
        <v>4119.54</v>
      </c>
      <c r="F11" s="26">
        <v>3835.36</v>
      </c>
    </row>
    <row r="12" spans="1:11" x14ac:dyDescent="0.25">
      <c r="A12" s="12">
        <v>3</v>
      </c>
      <c r="B12" s="12" t="s">
        <v>67</v>
      </c>
      <c r="C12" s="29">
        <v>0</v>
      </c>
      <c r="D12" s="24"/>
      <c r="E12" s="12">
        <v>7896.3</v>
      </c>
      <c r="F12" s="30">
        <v>6908.22</v>
      </c>
      <c r="G12" s="22"/>
    </row>
    <row r="13" spans="1:11" x14ac:dyDescent="0.25">
      <c r="A13" s="22"/>
      <c r="B13" s="23" t="s">
        <v>38</v>
      </c>
      <c r="C13" s="24">
        <f>SUM(C10:D12)</f>
        <v>35933.370000000003</v>
      </c>
      <c r="D13" s="24"/>
      <c r="E13" s="22">
        <f>SUM(E10:E12)</f>
        <v>67823.210000000006</v>
      </c>
      <c r="F13" s="22">
        <f>SUM(F10:F12)</f>
        <v>61498.94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9320.9268850302014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4270.0180719581185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862.54365053553988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2748.3651625365433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1440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14902.514623748559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5547.7134393778997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1120.6381147543357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1634.1630696163229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6600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7952.956960363008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5548.4268688136999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1120.7822275003673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1283.7478640489408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20409.742221956694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5592.9824483706998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1129.7824545708813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3375.2149508349389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678.78211789817169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9632.9802502820003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11420.12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3848.4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67854.66069109847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-6355.7206910984678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opLeftCell="A7" zoomScale="106" zoomScaleNormal="106" workbookViewId="0">
      <selection activeCell="A15" sqref="A15:E15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63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806.4</v>
      </c>
      <c r="D5" s="38"/>
      <c r="E5" s="16"/>
    </row>
    <row r="6" spans="1:11" x14ac:dyDescent="0.25">
      <c r="A6" s="12">
        <v>2</v>
      </c>
      <c r="B6" s="12" t="s">
        <v>27</v>
      </c>
      <c r="C6" s="33">
        <v>561.9</v>
      </c>
      <c r="D6" s="36"/>
      <c r="E6" s="11"/>
    </row>
    <row r="7" spans="1:11" x14ac:dyDescent="0.25">
      <c r="A7" s="12">
        <v>3</v>
      </c>
      <c r="B7" s="12" t="s">
        <v>28</v>
      </c>
      <c r="C7" s="56">
        <v>12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2844.59</v>
      </c>
      <c r="D10" s="36"/>
      <c r="E10" s="12">
        <v>58521.93</v>
      </c>
      <c r="F10" s="12">
        <v>55305.75</v>
      </c>
      <c r="G10" s="11"/>
    </row>
    <row r="11" spans="1:11" x14ac:dyDescent="0.25">
      <c r="A11" s="12">
        <v>2</v>
      </c>
      <c r="B11" s="12" t="s">
        <v>36</v>
      </c>
      <c r="C11" s="56">
        <v>800.27</v>
      </c>
      <c r="D11" s="36"/>
      <c r="E11" s="12">
        <v>5194.57</v>
      </c>
      <c r="F11" s="26">
        <v>4821.76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7898.47</v>
      </c>
      <c r="F12" s="26">
        <v>7542.74</v>
      </c>
    </row>
    <row r="13" spans="1:11" x14ac:dyDescent="0.25">
      <c r="A13" s="12">
        <v>4</v>
      </c>
      <c r="B13" s="31" t="s">
        <v>69</v>
      </c>
      <c r="C13" s="32">
        <v>0</v>
      </c>
      <c r="D13" s="24"/>
      <c r="E13" s="12">
        <v>17487.599999999999</v>
      </c>
      <c r="F13" s="12">
        <v>16476.72</v>
      </c>
    </row>
    <row r="14" spans="1:11" x14ac:dyDescent="0.25">
      <c r="A14" s="22"/>
      <c r="B14" s="23" t="s">
        <v>38</v>
      </c>
      <c r="C14" s="24">
        <f>SUM(C10:D13)</f>
        <v>3644.86</v>
      </c>
      <c r="D14" s="24"/>
      <c r="E14" s="22">
        <f>SUM(E10:E13)</f>
        <v>89102.57</v>
      </c>
      <c r="F14" s="22">
        <f>SUM(F10:F13)</f>
        <v>84146.97</v>
      </c>
    </row>
    <row r="15" spans="1:11" ht="18.75" x14ac:dyDescent="0.3">
      <c r="A15" s="67" t="s">
        <v>30</v>
      </c>
      <c r="B15" s="68"/>
      <c r="C15" s="68"/>
      <c r="D15" s="68"/>
      <c r="E15" s="69"/>
    </row>
    <row r="16" spans="1:11" ht="15" customHeight="1" x14ac:dyDescent="0.25">
      <c r="A16" s="53" t="s">
        <v>0</v>
      </c>
      <c r="B16" s="59" t="s">
        <v>1</v>
      </c>
      <c r="C16" s="59" t="s">
        <v>2</v>
      </c>
      <c r="D16" s="61" t="s">
        <v>3</v>
      </c>
      <c r="E16" s="62"/>
      <c r="F16" s="63"/>
    </row>
    <row r="17" spans="1:6" x14ac:dyDescent="0.25">
      <c r="A17" s="54"/>
      <c r="B17" s="60"/>
      <c r="C17" s="60"/>
      <c r="D17" s="64"/>
      <c r="E17" s="65"/>
      <c r="F17" s="66"/>
    </row>
    <row r="18" spans="1:6" x14ac:dyDescent="0.25">
      <c r="A18" s="5">
        <v>1</v>
      </c>
      <c r="B18" s="5" t="s">
        <v>4</v>
      </c>
      <c r="C18" s="17" t="s">
        <v>5</v>
      </c>
      <c r="D18" s="44">
        <f>SUM(D19:F23)</f>
        <v>10444.925756217905</v>
      </c>
      <c r="E18" s="50"/>
      <c r="F18" s="46"/>
    </row>
    <row r="19" spans="1:6" ht="26.25" x14ac:dyDescent="0.25">
      <c r="A19" s="7"/>
      <c r="B19" s="6" t="s">
        <v>6</v>
      </c>
      <c r="C19" s="18" t="s">
        <v>5</v>
      </c>
      <c r="D19" s="33">
        <v>4488.911421203492</v>
      </c>
      <c r="E19" s="37"/>
      <c r="F19" s="36"/>
    </row>
    <row r="20" spans="1:6" x14ac:dyDescent="0.25">
      <c r="A20" s="7"/>
      <c r="B20" s="7" t="s">
        <v>7</v>
      </c>
      <c r="C20" s="18" t="s">
        <v>5</v>
      </c>
      <c r="D20" s="33">
        <f>D19*20.2%</f>
        <v>906.76010708310525</v>
      </c>
      <c r="E20" s="34"/>
      <c r="F20" s="35"/>
    </row>
    <row r="21" spans="1:6" x14ac:dyDescent="0.25">
      <c r="A21" s="7"/>
      <c r="B21" s="7" t="s">
        <v>18</v>
      </c>
      <c r="C21" s="18" t="s">
        <v>5</v>
      </c>
      <c r="D21" s="55">
        <v>2889.254227931307</v>
      </c>
      <c r="E21" s="37"/>
      <c r="F21" s="36"/>
    </row>
    <row r="22" spans="1:6" x14ac:dyDescent="0.25">
      <c r="A22" s="7"/>
      <c r="B22" s="6" t="s">
        <v>42</v>
      </c>
      <c r="C22" s="18" t="s">
        <v>41</v>
      </c>
      <c r="D22" s="33">
        <v>2160</v>
      </c>
      <c r="E22" s="37"/>
      <c r="F22" s="36"/>
    </row>
    <row r="23" spans="1:6" x14ac:dyDescent="0.25">
      <c r="A23" s="7"/>
      <c r="B23" s="7" t="s">
        <v>9</v>
      </c>
      <c r="C23" s="18" t="s">
        <v>5</v>
      </c>
      <c r="D23" s="33">
        <v>0</v>
      </c>
      <c r="E23" s="37"/>
      <c r="F23" s="36"/>
    </row>
    <row r="24" spans="1:6" ht="26.25" x14ac:dyDescent="0.25">
      <c r="A24" s="5">
        <v>2</v>
      </c>
      <c r="B24" s="8" t="s">
        <v>10</v>
      </c>
      <c r="C24" s="17" t="s">
        <v>5</v>
      </c>
      <c r="D24" s="44">
        <f>SUM(D25:F29)</f>
        <v>31759.451014189541</v>
      </c>
      <c r="E24" s="50"/>
      <c r="F24" s="46"/>
    </row>
    <row r="25" spans="1:6" ht="26.25" x14ac:dyDescent="0.25">
      <c r="A25" s="7"/>
      <c r="B25" s="6" t="s">
        <v>11</v>
      </c>
      <c r="C25" s="18" t="s">
        <v>5</v>
      </c>
      <c r="D25" s="33">
        <v>6190.9451479633999</v>
      </c>
      <c r="E25" s="37"/>
      <c r="F25" s="36"/>
    </row>
    <row r="26" spans="1:6" x14ac:dyDescent="0.25">
      <c r="A26" s="7"/>
      <c r="B26" s="7" t="s">
        <v>7</v>
      </c>
      <c r="C26" s="18" t="s">
        <v>5</v>
      </c>
      <c r="D26" s="33">
        <f>D25*20.2%</f>
        <v>1250.5709198886068</v>
      </c>
      <c r="E26" s="34"/>
      <c r="F26" s="35"/>
    </row>
    <row r="27" spans="1:6" x14ac:dyDescent="0.25">
      <c r="A27" s="7"/>
      <c r="B27" s="7" t="s">
        <v>18</v>
      </c>
      <c r="C27" s="18" t="s">
        <v>5</v>
      </c>
      <c r="D27" s="33">
        <v>1717.9349463375338</v>
      </c>
      <c r="E27" s="37"/>
      <c r="F27" s="36"/>
    </row>
    <row r="28" spans="1:6" ht="26.25" x14ac:dyDescent="0.25">
      <c r="A28" s="7"/>
      <c r="B28" s="6" t="s">
        <v>43</v>
      </c>
      <c r="C28" s="18" t="s">
        <v>5</v>
      </c>
      <c r="D28" s="39">
        <v>22600</v>
      </c>
      <c r="E28" s="40"/>
      <c r="F28" s="41"/>
    </row>
    <row r="29" spans="1:6" x14ac:dyDescent="0.25">
      <c r="A29" s="7"/>
      <c r="B29" s="7" t="s">
        <v>9</v>
      </c>
      <c r="C29" s="18" t="s">
        <v>5</v>
      </c>
      <c r="D29" s="33">
        <v>0</v>
      </c>
      <c r="E29" s="37"/>
      <c r="F29" s="36"/>
    </row>
    <row r="30" spans="1:6" ht="26.25" x14ac:dyDescent="0.25">
      <c r="A30" s="5">
        <v>3</v>
      </c>
      <c r="B30" s="8" t="s">
        <v>12</v>
      </c>
      <c r="C30" s="17" t="s">
        <v>5</v>
      </c>
      <c r="D30" s="44">
        <f>SUM(D31:F35)</f>
        <v>8791.9740243741671</v>
      </c>
      <c r="E30" s="50"/>
      <c r="F30" s="46"/>
    </row>
    <row r="31" spans="1:6" ht="26.25" x14ac:dyDescent="0.25">
      <c r="A31" s="7"/>
      <c r="B31" s="6" t="s">
        <v>19</v>
      </c>
      <c r="C31" s="18" t="s">
        <v>5</v>
      </c>
      <c r="D31" s="28"/>
      <c r="E31" s="34">
        <v>6191.6951498342996</v>
      </c>
      <c r="F31" s="36"/>
    </row>
    <row r="32" spans="1:6" x14ac:dyDescent="0.25">
      <c r="A32" s="7"/>
      <c r="B32" s="7" t="s">
        <v>7</v>
      </c>
      <c r="C32" s="18" t="s">
        <v>5</v>
      </c>
      <c r="D32" s="33">
        <f>E31*20.2%</f>
        <v>1250.7224202665284</v>
      </c>
      <c r="E32" s="34"/>
      <c r="F32" s="35"/>
    </row>
    <row r="33" spans="1:12" x14ac:dyDescent="0.25">
      <c r="A33" s="7"/>
      <c r="B33" s="7" t="s">
        <v>8</v>
      </c>
      <c r="C33" s="18" t="s">
        <v>5</v>
      </c>
      <c r="D33" s="33">
        <v>1349.5564542733391</v>
      </c>
      <c r="E33" s="37"/>
      <c r="F33" s="36"/>
    </row>
    <row r="34" spans="1:12" x14ac:dyDescent="0.25">
      <c r="A34" s="7"/>
      <c r="B34" s="6" t="s">
        <v>21</v>
      </c>
      <c r="C34" s="18" t="s">
        <v>5</v>
      </c>
      <c r="D34" s="33">
        <v>0</v>
      </c>
      <c r="E34" s="37"/>
      <c r="F34" s="36"/>
    </row>
    <row r="35" spans="1:12" x14ac:dyDescent="0.25">
      <c r="A35" s="7"/>
      <c r="B35" s="6" t="s">
        <v>22</v>
      </c>
      <c r="C35" s="18" t="s">
        <v>5</v>
      </c>
      <c r="D35" s="33">
        <v>0</v>
      </c>
      <c r="E35" s="37"/>
      <c r="F35" s="36"/>
      <c r="L35" s="11"/>
    </row>
    <row r="36" spans="1:12" x14ac:dyDescent="0.25">
      <c r="A36" s="5">
        <v>4</v>
      </c>
      <c r="B36" s="5" t="s">
        <v>13</v>
      </c>
      <c r="C36" s="19" t="s">
        <v>5</v>
      </c>
      <c r="D36" s="44">
        <f>SUM(D37:F41)</f>
        <v>22398.711046805376</v>
      </c>
      <c r="E36" s="50"/>
      <c r="F36" s="46"/>
    </row>
    <row r="37" spans="1:12" x14ac:dyDescent="0.25">
      <c r="A37" s="5"/>
      <c r="B37" s="7" t="s">
        <v>23</v>
      </c>
      <c r="C37" s="18" t="s">
        <v>5</v>
      </c>
      <c r="D37" s="33">
        <v>6194.8490883806999</v>
      </c>
      <c r="E37" s="38"/>
      <c r="F37" s="36"/>
    </row>
    <row r="38" spans="1:12" x14ac:dyDescent="0.25">
      <c r="A38" s="5"/>
      <c r="B38" s="7" t="s">
        <v>7</v>
      </c>
      <c r="C38" s="18" t="s">
        <v>5</v>
      </c>
      <c r="D38" s="33">
        <f>D37*20.2%</f>
        <v>1251.3595158529013</v>
      </c>
      <c r="E38" s="34"/>
      <c r="F38" s="35"/>
    </row>
    <row r="39" spans="1:12" ht="36" customHeight="1" x14ac:dyDescent="0.25">
      <c r="A39" s="5"/>
      <c r="B39" s="6" t="s">
        <v>37</v>
      </c>
      <c r="C39" s="18" t="s">
        <v>5</v>
      </c>
      <c r="D39" s="33">
        <v>3548.2381307280675</v>
      </c>
      <c r="E39" s="38"/>
      <c r="F39" s="36"/>
    </row>
    <row r="40" spans="1:12" ht="18" customHeight="1" x14ac:dyDescent="0.25">
      <c r="A40" s="5"/>
      <c r="B40" s="7" t="s">
        <v>40</v>
      </c>
      <c r="C40" s="19" t="s">
        <v>5</v>
      </c>
      <c r="D40" s="33">
        <v>713.57843226750731</v>
      </c>
      <c r="E40" s="38"/>
      <c r="F40" s="36"/>
    </row>
    <row r="41" spans="1:12" ht="18" customHeight="1" x14ac:dyDescent="0.25">
      <c r="A41" s="5"/>
      <c r="B41" s="7" t="s">
        <v>39</v>
      </c>
      <c r="C41" s="19" t="s">
        <v>5</v>
      </c>
      <c r="D41" s="27"/>
      <c r="E41" s="34">
        <v>10690.6858795762</v>
      </c>
      <c r="F41" s="43"/>
    </row>
    <row r="42" spans="1:12" ht="18" customHeight="1" x14ac:dyDescent="0.25">
      <c r="A42" s="5">
        <v>5</v>
      </c>
      <c r="B42" s="5" t="s">
        <v>24</v>
      </c>
      <c r="C42" s="17" t="s">
        <v>5</v>
      </c>
      <c r="D42" s="44">
        <v>6852.01</v>
      </c>
      <c r="E42" s="45"/>
      <c r="F42" s="46"/>
    </row>
    <row r="43" spans="1:12" x14ac:dyDescent="0.25">
      <c r="A43" s="5">
        <v>6</v>
      </c>
      <c r="B43" s="5" t="s">
        <v>44</v>
      </c>
      <c r="C43" s="17" t="s">
        <v>5</v>
      </c>
      <c r="D43" s="44">
        <v>4045.68</v>
      </c>
      <c r="E43" s="50"/>
      <c r="F43" s="46"/>
      <c r="G43" s="25"/>
    </row>
    <row r="44" spans="1:12" x14ac:dyDescent="0.25">
      <c r="A44" s="4"/>
      <c r="B44" s="5" t="s">
        <v>15</v>
      </c>
      <c r="C44" s="17" t="s">
        <v>5</v>
      </c>
      <c r="D44" s="81">
        <f>D18+D24+D30+D36+D42+D43</f>
        <v>84292.751841586971</v>
      </c>
      <c r="E44" s="82"/>
      <c r="F44" s="83"/>
    </row>
    <row r="45" spans="1:12" x14ac:dyDescent="0.25">
      <c r="A45" s="4"/>
      <c r="B45" s="9" t="s">
        <v>14</v>
      </c>
      <c r="C45" s="17" t="s">
        <v>5</v>
      </c>
      <c r="D45" s="44">
        <f>F14-D44</f>
        <v>-145.78184158696968</v>
      </c>
      <c r="E45" s="50"/>
      <c r="F45" s="46"/>
    </row>
    <row r="46" spans="1:12" x14ac:dyDescent="0.25">
      <c r="A46" s="4"/>
      <c r="B46" s="5" t="s">
        <v>16</v>
      </c>
      <c r="C46" s="17" t="s">
        <v>5</v>
      </c>
      <c r="D46" s="39"/>
      <c r="E46" s="37"/>
      <c r="F46" s="36"/>
    </row>
    <row r="47" spans="1:12" x14ac:dyDescent="0.25">
      <c r="A47" s="10"/>
      <c r="B47" s="51" t="s">
        <v>17</v>
      </c>
      <c r="C47" s="52"/>
      <c r="D47" s="52"/>
      <c r="E47" s="52"/>
      <c r="F47" s="25"/>
    </row>
    <row r="48" spans="1:12" x14ac:dyDescent="0.25">
      <c r="A48" s="10"/>
      <c r="B48" s="42" t="s">
        <v>68</v>
      </c>
      <c r="C48" s="42"/>
      <c r="D48" s="42"/>
      <c r="E48" s="42"/>
    </row>
    <row r="49" spans="1:5" x14ac:dyDescent="0.25">
      <c r="A49" s="10"/>
      <c r="B49" s="10"/>
      <c r="C49" s="20"/>
      <c r="D49" s="10"/>
      <c r="E49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6:C17"/>
    <mergeCell ref="D16:F17"/>
    <mergeCell ref="C5:D5"/>
    <mergeCell ref="A15:E15"/>
    <mergeCell ref="B16:B17"/>
    <mergeCell ref="C9:D9"/>
    <mergeCell ref="C10:D10"/>
    <mergeCell ref="C11:D11"/>
    <mergeCell ref="D19:F19"/>
    <mergeCell ref="A16:A17"/>
    <mergeCell ref="D18:F18"/>
    <mergeCell ref="D40:F40"/>
    <mergeCell ref="D20:F20"/>
    <mergeCell ref="D21:F21"/>
    <mergeCell ref="D22:F22"/>
    <mergeCell ref="D23:F23"/>
    <mergeCell ref="D24:F24"/>
    <mergeCell ref="D30:F30"/>
    <mergeCell ref="D36:F36"/>
    <mergeCell ref="D25:F25"/>
    <mergeCell ref="D39:F39"/>
    <mergeCell ref="D33:F33"/>
    <mergeCell ref="D35:F35"/>
    <mergeCell ref="B48:E48"/>
    <mergeCell ref="E41:F41"/>
    <mergeCell ref="D42:F42"/>
    <mergeCell ref="D44:F44"/>
    <mergeCell ref="D45:F45"/>
    <mergeCell ref="D43:F43"/>
    <mergeCell ref="D46:F46"/>
    <mergeCell ref="B47:E47"/>
    <mergeCell ref="D38:F38"/>
    <mergeCell ref="D26:F26"/>
    <mergeCell ref="E31:F31"/>
    <mergeCell ref="D34:F34"/>
    <mergeCell ref="D37:F37"/>
    <mergeCell ref="D27:F27"/>
    <mergeCell ref="D28:F28"/>
    <mergeCell ref="D29:F29"/>
    <mergeCell ref="D32:F32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opLeftCell="A4" zoomScale="106" zoomScaleNormal="106" workbookViewId="0">
      <selection activeCell="J16" sqref="J16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64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396.7</v>
      </c>
      <c r="D5" s="38"/>
      <c r="E5" s="16"/>
    </row>
    <row r="6" spans="1:11" x14ac:dyDescent="0.25">
      <c r="A6" s="12">
        <v>2</v>
      </c>
      <c r="B6" s="12" t="s">
        <v>27</v>
      </c>
      <c r="C6" s="33">
        <v>234.7</v>
      </c>
      <c r="D6" s="36"/>
      <c r="E6" s="11"/>
    </row>
    <row r="7" spans="1:11" x14ac:dyDescent="0.25">
      <c r="A7" s="12">
        <v>3</v>
      </c>
      <c r="B7" s="12" t="s">
        <v>28</v>
      </c>
      <c r="C7" s="56">
        <v>4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0</v>
      </c>
      <c r="D10" s="36"/>
      <c r="E10" s="12">
        <v>22061.86</v>
      </c>
      <c r="F10" s="12">
        <v>21158.98</v>
      </c>
      <c r="G10" s="11"/>
    </row>
    <row r="11" spans="1:11" x14ac:dyDescent="0.25">
      <c r="A11" s="12">
        <v>2</v>
      </c>
      <c r="B11" s="12" t="s">
        <v>36</v>
      </c>
      <c r="C11" s="56">
        <v>0</v>
      </c>
      <c r="D11" s="36"/>
      <c r="E11" s="12">
        <v>0</v>
      </c>
      <c r="F11" s="26">
        <v>0</v>
      </c>
    </row>
    <row r="12" spans="1:11" x14ac:dyDescent="0.25">
      <c r="A12" s="22"/>
      <c r="B12" s="23" t="s">
        <v>38</v>
      </c>
      <c r="C12" s="24">
        <v>0</v>
      </c>
      <c r="D12" s="24"/>
      <c r="E12" s="22">
        <f>SUM(E10:E11)</f>
        <v>22061.86</v>
      </c>
      <c r="F12" s="22">
        <f>SUM(F10:F11)</f>
        <v>21158.98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4180.530476925328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1874.9733236455945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378.74461137641009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1206.8125419033238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720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3734.2544100912532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2509.72562062111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506.96457536546416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717.56421410467908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3460.5629534091559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2410.0388888878801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486.82785555535173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563.69620896592392</v>
      </c>
      <c r="E31" s="37"/>
      <c r="F31" s="36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9274.2862478825682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2025.11315366248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409.07285703982092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1482.063515361946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298.05456140449184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5059.9821604138297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0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1549.02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22198.654088308303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-1039.6740883083039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47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2455.8000000000002</v>
      </c>
      <c r="D5" s="38"/>
      <c r="E5" s="16"/>
    </row>
    <row r="6" spans="1:11" x14ac:dyDescent="0.25">
      <c r="A6" s="12">
        <v>2</v>
      </c>
      <c r="B6" s="12" t="s">
        <v>27</v>
      </c>
      <c r="C6" s="33">
        <v>1306.5999999999999</v>
      </c>
      <c r="D6" s="36"/>
      <c r="E6" s="11"/>
    </row>
    <row r="7" spans="1:11" x14ac:dyDescent="0.25">
      <c r="A7" s="12">
        <v>3</v>
      </c>
      <c r="B7" s="12" t="s">
        <v>28</v>
      </c>
      <c r="C7" s="56">
        <v>27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9629.7000000000007</v>
      </c>
      <c r="D10" s="36"/>
      <c r="E10" s="12">
        <v>179670.36</v>
      </c>
      <c r="F10" s="12">
        <v>163266.85</v>
      </c>
      <c r="G10" s="11">
        <f>C10+E10-F10</f>
        <v>26033.209999999992</v>
      </c>
    </row>
    <row r="11" spans="1:11" x14ac:dyDescent="0.25">
      <c r="A11" s="12">
        <v>2</v>
      </c>
      <c r="B11" s="12" t="s">
        <v>36</v>
      </c>
      <c r="C11" s="56">
        <v>11312.75</v>
      </c>
      <c r="D11" s="36"/>
      <c r="E11" s="12">
        <v>17541.689999999999</v>
      </c>
      <c r="F11" s="26">
        <v>17078.91</v>
      </c>
      <c r="G11" s="11">
        <f>C11+E11-F11</f>
        <v>11775.529999999999</v>
      </c>
    </row>
    <row r="12" spans="1:11" x14ac:dyDescent="0.25">
      <c r="A12" s="22"/>
      <c r="B12" s="23" t="s">
        <v>38</v>
      </c>
      <c r="C12" s="24">
        <f>SUM(C10:D11)</f>
        <v>20942.45</v>
      </c>
      <c r="D12" s="24"/>
      <c r="E12" s="22">
        <f>SUM(E10:E11)</f>
        <v>197212.05</v>
      </c>
      <c r="F12" s="22">
        <f>SUM(F10:F11)</f>
        <v>180345.76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24115.143251600486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10438.177011825028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2108.5117563886556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6718.454483386804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4850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28843.981304751658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20673.2317678037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4175.9928170963467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3994.7567198516135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27989.477950253156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20674.9757657474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4176.3451046809741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3138.1570798247817</v>
      </c>
      <c r="E31" s="37"/>
      <c r="F31" s="36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67183.847684206936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14006.531088944999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2829.3192799668896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8250.8060893562779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1659.3016187946698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40437.889607144098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16220.14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10975.44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175328.03019081225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5017.7298091877601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65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392.9</v>
      </c>
      <c r="D5" s="38"/>
      <c r="E5" s="16"/>
    </row>
    <row r="6" spans="1:11" x14ac:dyDescent="0.25">
      <c r="A6" s="12">
        <v>2</v>
      </c>
      <c r="B6" s="12" t="s">
        <v>27</v>
      </c>
      <c r="C6" s="33">
        <v>230.9</v>
      </c>
      <c r="D6" s="36"/>
      <c r="E6" s="11"/>
    </row>
    <row r="7" spans="1:11" x14ac:dyDescent="0.25">
      <c r="A7" s="12">
        <v>3</v>
      </c>
      <c r="B7" s="12" t="s">
        <v>28</v>
      </c>
      <c r="C7" s="56">
        <v>4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6786.29</v>
      </c>
      <c r="D10" s="36"/>
      <c r="E10" s="12">
        <v>21704.66</v>
      </c>
      <c r="F10" s="12">
        <v>19912.18</v>
      </c>
      <c r="G10" s="11"/>
    </row>
    <row r="11" spans="1:11" x14ac:dyDescent="0.25">
      <c r="A11" s="12">
        <v>2</v>
      </c>
      <c r="B11" s="12" t="s">
        <v>36</v>
      </c>
      <c r="C11" s="56">
        <v>0</v>
      </c>
      <c r="D11" s="36"/>
      <c r="E11" s="12">
        <v>0</v>
      </c>
      <c r="F11" s="26">
        <v>0</v>
      </c>
    </row>
    <row r="12" spans="1:11" x14ac:dyDescent="0.25">
      <c r="A12" s="22"/>
      <c r="B12" s="23" t="s">
        <v>38</v>
      </c>
      <c r="C12" s="24">
        <f>SUM(C10:D11)</f>
        <v>6786.29</v>
      </c>
      <c r="D12" s="24"/>
      <c r="E12" s="22">
        <f>SUM(E10:E11)</f>
        <v>21704.66</v>
      </c>
      <c r="F12" s="22">
        <f>SUM(F10:F11)</f>
        <v>19912.18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4124.501436395647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1844.6158518524408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372.61240207419303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1187.2731824690136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720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3615.4092172563651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2420.51830337202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488.94469728114802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705.9462166031974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4043.2664808368845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2320.82649954927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468.8069529089525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554.56947017567893</v>
      </c>
      <c r="E31" s="37"/>
      <c r="F31" s="36"/>
    </row>
    <row r="32" spans="1:6" x14ac:dyDescent="0.25">
      <c r="A32" s="7"/>
      <c r="B32" s="6" t="s">
        <v>21</v>
      </c>
      <c r="C32" s="18"/>
      <c r="D32" s="33">
        <v>699.0635582029829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/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8948.4336371371446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1900.0367583326299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383.80742518319124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1458.0675999023151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293.22879517808764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4913.2930585409204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0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1523.94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22255.55077162604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-2343.3707716260396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48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2439.5</v>
      </c>
      <c r="D5" s="38"/>
      <c r="E5" s="16"/>
    </row>
    <row r="6" spans="1:11" x14ac:dyDescent="0.25">
      <c r="A6" s="12">
        <v>2</v>
      </c>
      <c r="B6" s="12" t="s">
        <v>27</v>
      </c>
      <c r="C6" s="33">
        <v>1293.3</v>
      </c>
      <c r="D6" s="36"/>
      <c r="E6" s="11"/>
    </row>
    <row r="7" spans="1:11" x14ac:dyDescent="0.25">
      <c r="A7" s="12">
        <v>3</v>
      </c>
      <c r="B7" s="12" t="s">
        <v>28</v>
      </c>
      <c r="C7" s="56">
        <v>27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60203.05</v>
      </c>
      <c r="D10" s="36"/>
      <c r="E10" s="12">
        <v>162632.92000000001</v>
      </c>
      <c r="F10" s="12">
        <v>152774.03</v>
      </c>
      <c r="G10" s="11">
        <f>C10+E10-F10</f>
        <v>70061.940000000031</v>
      </c>
    </row>
    <row r="11" spans="1:11" x14ac:dyDescent="0.25">
      <c r="A11" s="12">
        <v>2</v>
      </c>
      <c r="B11" s="12" t="s">
        <v>36</v>
      </c>
      <c r="C11" s="56">
        <v>10210.84</v>
      </c>
      <c r="D11" s="36"/>
      <c r="E11" s="12">
        <v>18967.03</v>
      </c>
      <c r="F11" s="26">
        <v>17004.8</v>
      </c>
      <c r="G11" s="11">
        <f>C11+E11-F11</f>
        <v>12173.07</v>
      </c>
    </row>
    <row r="12" spans="1:11" x14ac:dyDescent="0.25">
      <c r="A12" s="22"/>
      <c r="B12" s="23" t="s">
        <v>38</v>
      </c>
      <c r="C12" s="24">
        <f>SUM(C10:D11)</f>
        <v>70413.89</v>
      </c>
      <c r="D12" s="24"/>
      <c r="E12" s="22">
        <f>SUM(E10:E11)</f>
        <v>181599.95</v>
      </c>
      <c r="F12" s="22">
        <f>SUM(F10:F11)</f>
        <v>169778.83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23919.041609746604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10331.925860548989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2087.0490238308957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6650.0667253667189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4850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28428.023129829573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20361.006157431901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4112.9232438012432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3954.0937285964274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27582.217842539689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20362.7324030622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4113.2719454185644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3106.213494058924</v>
      </c>
      <c r="E31" s="37"/>
      <c r="F31" s="36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/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66043.363546597902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13568.763705290499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2740.8902684686805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8166.8203852475699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1642.4114370022551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39924.4777505889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17437.12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10863.72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174273.48612871376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-4494.6561287137738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zoomScaleNormal="100" workbookViewId="0">
      <selection activeCell="D21" sqref="D21:F2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49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2064</v>
      </c>
      <c r="D5" s="38"/>
      <c r="E5" s="16"/>
    </row>
    <row r="6" spans="1:11" x14ac:dyDescent="0.25">
      <c r="A6" s="12">
        <v>2</v>
      </c>
      <c r="B6" s="12" t="s">
        <v>27</v>
      </c>
      <c r="C6" s="33">
        <v>1096</v>
      </c>
      <c r="D6" s="36"/>
      <c r="E6" s="11"/>
    </row>
    <row r="7" spans="1:11" x14ac:dyDescent="0.25">
      <c r="A7" s="12">
        <v>3</v>
      </c>
      <c r="B7" s="12" t="s">
        <v>28</v>
      </c>
      <c r="C7" s="56">
        <v>24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18658.93</v>
      </c>
      <c r="D10" s="36"/>
      <c r="E10" s="12">
        <v>114443.77</v>
      </c>
      <c r="F10" s="12">
        <v>107646.49</v>
      </c>
      <c r="G10" s="11">
        <f>C10+E10-F10</f>
        <v>25456.210000000006</v>
      </c>
    </row>
    <row r="11" spans="1:11" x14ac:dyDescent="0.25">
      <c r="A11" s="12">
        <v>2</v>
      </c>
      <c r="B11" s="12" t="s">
        <v>36</v>
      </c>
      <c r="C11" s="56">
        <v>9201.35</v>
      </c>
      <c r="D11" s="36"/>
      <c r="E11" s="12">
        <v>8953</v>
      </c>
      <c r="F11" s="26">
        <v>8694.7900000000009</v>
      </c>
      <c r="G11" s="11">
        <v>0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7904.72</v>
      </c>
      <c r="F12" s="26">
        <v>7916.69</v>
      </c>
      <c r="G12" s="11">
        <f t="shared" ref="G11:G12" si="0">C12+E12-F12</f>
        <v>-11.969999999999345</v>
      </c>
    </row>
    <row r="13" spans="1:11" x14ac:dyDescent="0.25">
      <c r="A13" s="22"/>
      <c r="B13" s="23" t="s">
        <v>38</v>
      </c>
      <c r="C13" s="24">
        <f>SUM(C10:D12)</f>
        <v>27860.28</v>
      </c>
      <c r="D13" s="24"/>
      <c r="E13" s="22">
        <f>SUM(E10:E12)</f>
        <v>131301.49</v>
      </c>
      <c r="F13" s="22">
        <f>SUM(F10:F12)</f>
        <v>124257.97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20479.954847508139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8755.7339698149626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1768.6582619026224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5635.5626157905544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4320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32463.455617639636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18729.268343420299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3783.3122053709003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3350.8750688484379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6600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26348.682560444944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19730.731240822799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3985.6077106462053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2632.343608975938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61134.752993946764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12074.6656004009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2439.0824512809818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6920.9271957251503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1391.8525747734259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38308.225171766302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9323.09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7891.2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157641.1360195395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-33383.166019539494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zoomScaleNormal="100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50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2124.6999999999998</v>
      </c>
      <c r="D5" s="38"/>
      <c r="E5" s="16"/>
    </row>
    <row r="6" spans="1:11" x14ac:dyDescent="0.25">
      <c r="A6" s="12">
        <v>2</v>
      </c>
      <c r="B6" s="12" t="s">
        <v>27</v>
      </c>
      <c r="C6" s="33">
        <v>1106.9000000000001</v>
      </c>
      <c r="D6" s="36"/>
      <c r="E6" s="11"/>
    </row>
    <row r="7" spans="1:11" x14ac:dyDescent="0.25">
      <c r="A7" s="12">
        <v>3</v>
      </c>
      <c r="B7" s="12" t="s">
        <v>28</v>
      </c>
      <c r="C7" s="56">
        <v>24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29651.18</v>
      </c>
      <c r="D10" s="36"/>
      <c r="E10" s="12">
        <v>115512.47</v>
      </c>
      <c r="F10" s="12">
        <v>102168.85</v>
      </c>
      <c r="G10" s="11"/>
    </row>
    <row r="11" spans="1:11" x14ac:dyDescent="0.25">
      <c r="A11" s="12">
        <v>2</v>
      </c>
      <c r="B11" s="12" t="s">
        <v>36</v>
      </c>
      <c r="C11" s="56">
        <v>4838.33</v>
      </c>
      <c r="D11" s="36"/>
      <c r="E11" s="12">
        <v>9323.17</v>
      </c>
      <c r="F11" s="26">
        <v>7545.88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7893.83</v>
      </c>
      <c r="F12" s="26">
        <v>6164.32</v>
      </c>
    </row>
    <row r="13" spans="1:11" x14ac:dyDescent="0.25">
      <c r="A13" s="22"/>
      <c r="B13" s="23" t="s">
        <v>38</v>
      </c>
      <c r="C13" s="24">
        <f>SUM(C10:D12)</f>
        <v>34489.51</v>
      </c>
      <c r="D13" s="24"/>
      <c r="E13" s="22">
        <f>SUM(E10:E12)</f>
        <v>132729.47</v>
      </c>
      <c r="F13" s="22">
        <f>SUM(F10:F12)</f>
        <v>115879.05000000002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20640.669726922228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8842.8119810111166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1786.2480201642454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5691.6097257468655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4320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32804.353670771205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18985.1524902663</v>
      </c>
      <c r="E24" s="79"/>
      <c r="F24" s="80"/>
    </row>
    <row r="25" spans="1:6" x14ac:dyDescent="0.25">
      <c r="A25" s="7"/>
      <c r="B25" s="7" t="s">
        <v>7</v>
      </c>
      <c r="C25" s="18" t="s">
        <v>5</v>
      </c>
      <c r="D25" s="33">
        <f>D24*20.2%</f>
        <v>3835.0008030337922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3384.2003774711097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6600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26682.452122405623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19986.6299365573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4037.2992471845741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2658.5229386637466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62069.43548266391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12433.437365952301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2511.5543479223647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6989.7575848067245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1405.6949042123224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38728.991279770198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8921.1200000000008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7969.68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159087.71100276295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-43208.661002762936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zoomScaleNormal="100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51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2141.1</v>
      </c>
      <c r="D5" s="38"/>
      <c r="E5" s="16"/>
    </row>
    <row r="6" spans="1:11" x14ac:dyDescent="0.25">
      <c r="A6" s="12">
        <v>2</v>
      </c>
      <c r="B6" s="12" t="s">
        <v>27</v>
      </c>
      <c r="C6" s="33">
        <v>1105.3</v>
      </c>
      <c r="D6" s="36"/>
      <c r="E6" s="11"/>
    </row>
    <row r="7" spans="1:11" x14ac:dyDescent="0.25">
      <c r="A7" s="12">
        <v>3</v>
      </c>
      <c r="B7" s="12" t="s">
        <v>28</v>
      </c>
      <c r="C7" s="56">
        <v>24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44319.42</v>
      </c>
      <c r="D10" s="36"/>
      <c r="E10" s="12">
        <v>115337.9</v>
      </c>
      <c r="F10" s="12">
        <v>102813.66</v>
      </c>
      <c r="G10" s="11"/>
    </row>
    <row r="11" spans="1:11" x14ac:dyDescent="0.25">
      <c r="A11" s="12">
        <v>2</v>
      </c>
      <c r="B11" s="12" t="s">
        <v>36</v>
      </c>
      <c r="C11" s="56">
        <v>202.55</v>
      </c>
      <c r="D11" s="36"/>
      <c r="E11" s="12">
        <v>9340.44</v>
      </c>
      <c r="F11" s="26">
        <v>7455.51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7903.08</v>
      </c>
      <c r="F12" s="26">
        <v>6942.03</v>
      </c>
    </row>
    <row r="13" spans="1:11" x14ac:dyDescent="0.25">
      <c r="A13" s="22"/>
      <c r="B13" s="23" t="s">
        <v>38</v>
      </c>
      <c r="C13" s="24">
        <f>SUM(C10:D12)</f>
        <v>44521.97</v>
      </c>
      <c r="D13" s="24"/>
      <c r="E13" s="22">
        <f>SUM(E10:E12)</f>
        <v>132581.41999999998</v>
      </c>
      <c r="F13" s="22">
        <f>SUM(F10:F12)</f>
        <v>117211.2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20647.078551962361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8830.0298876245233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1783.6660373001537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5683.3826270376821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4350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26154.313589577596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18947.591514582498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3827.4134859456644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3379.3085890494326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25431.458425237051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18949.066825256799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3827.7114987018731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2654.6801012783799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61932.234383402654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12380.773620550201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2500.9162713511405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6979.6540414553001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1403.6630026433099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38667.2274474027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10431.18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7958.16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152554.42495017967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-35343.224950179676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Normal="100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52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2130.9</v>
      </c>
      <c r="D5" s="38"/>
      <c r="E5" s="16"/>
    </row>
    <row r="6" spans="1:11" x14ac:dyDescent="0.25">
      <c r="A6" s="12">
        <v>2</v>
      </c>
      <c r="B6" s="12" t="s">
        <v>27</v>
      </c>
      <c r="C6" s="33">
        <v>1097.2</v>
      </c>
      <c r="D6" s="36"/>
      <c r="E6" s="11"/>
    </row>
    <row r="7" spans="1:11" x14ac:dyDescent="0.25">
      <c r="A7" s="12">
        <v>3</v>
      </c>
      <c r="B7" s="12" t="s">
        <v>28</v>
      </c>
      <c r="C7" s="56">
        <v>24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5966.58</v>
      </c>
      <c r="D10" s="36"/>
      <c r="E10" s="12">
        <v>159796.91</v>
      </c>
      <c r="F10" s="12">
        <v>152448.24</v>
      </c>
      <c r="G10" s="11"/>
    </row>
    <row r="11" spans="1:11" x14ac:dyDescent="0.25">
      <c r="A11" s="12">
        <v>2</v>
      </c>
      <c r="B11" s="12" t="s">
        <v>36</v>
      </c>
      <c r="C11" s="56">
        <v>24223.360000000001</v>
      </c>
      <c r="D11" s="36"/>
      <c r="E11" s="12">
        <v>9281.2199999999993</v>
      </c>
      <c r="F11" s="26">
        <v>9684.1</v>
      </c>
    </row>
    <row r="12" spans="1:11" x14ac:dyDescent="0.25">
      <c r="A12" s="22"/>
      <c r="B12" s="23" t="s">
        <v>38</v>
      </c>
      <c r="C12" s="24">
        <f>SUM(C10:D11)</f>
        <v>30189.940000000002</v>
      </c>
      <c r="D12" s="24"/>
      <c r="E12" s="22">
        <f>SUM(E10:E11)</f>
        <v>169078.13</v>
      </c>
      <c r="F12" s="22">
        <f>SUM(F10:F11)</f>
        <v>162132.34</v>
      </c>
    </row>
    <row r="13" spans="1:11" ht="18.75" x14ac:dyDescent="0.3">
      <c r="A13" s="67" t="s">
        <v>30</v>
      </c>
      <c r="B13" s="68"/>
      <c r="C13" s="68"/>
      <c r="D13" s="68"/>
      <c r="E13" s="69"/>
    </row>
    <row r="14" spans="1:11" ht="15" customHeight="1" x14ac:dyDescent="0.25">
      <c r="A14" s="53" t="s">
        <v>0</v>
      </c>
      <c r="B14" s="59" t="s">
        <v>1</v>
      </c>
      <c r="C14" s="59" t="s">
        <v>2</v>
      </c>
      <c r="D14" s="61" t="s">
        <v>3</v>
      </c>
      <c r="E14" s="62"/>
      <c r="F14" s="63"/>
    </row>
    <row r="15" spans="1:11" x14ac:dyDescent="0.25">
      <c r="A15" s="54"/>
      <c r="B15" s="60"/>
      <c r="C15" s="60"/>
      <c r="D15" s="64"/>
      <c r="E15" s="65"/>
      <c r="F15" s="66"/>
    </row>
    <row r="16" spans="1:11" x14ac:dyDescent="0.25">
      <c r="A16" s="5">
        <v>1</v>
      </c>
      <c r="B16" s="5" t="s">
        <v>4</v>
      </c>
      <c r="C16" s="17" t="s">
        <v>5</v>
      </c>
      <c r="D16" s="44">
        <f>SUM(D17:F21)</f>
        <v>20527.648228728041</v>
      </c>
      <c r="E16" s="50"/>
      <c r="F16" s="46"/>
    </row>
    <row r="17" spans="1:6" ht="26.25" x14ac:dyDescent="0.25">
      <c r="A17" s="7"/>
      <c r="B17" s="6" t="s">
        <v>6</v>
      </c>
      <c r="C17" s="18" t="s">
        <v>5</v>
      </c>
      <c r="D17" s="33">
        <v>8765.3205398549071</v>
      </c>
      <c r="E17" s="37"/>
      <c r="F17" s="36"/>
    </row>
    <row r="18" spans="1:6" x14ac:dyDescent="0.25">
      <c r="A18" s="7"/>
      <c r="B18" s="7" t="s">
        <v>7</v>
      </c>
      <c r="C18" s="18" t="s">
        <v>5</v>
      </c>
      <c r="D18" s="33">
        <f>D17*20.2%</f>
        <v>1770.594749050691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55">
        <v>5641.7329398224419</v>
      </c>
      <c r="E19" s="37"/>
      <c r="F19" s="36"/>
    </row>
    <row r="20" spans="1:6" x14ac:dyDescent="0.25">
      <c r="A20" s="7"/>
      <c r="B20" s="6" t="s">
        <v>42</v>
      </c>
      <c r="C20" s="18" t="s">
        <v>41</v>
      </c>
      <c r="D20" s="33">
        <v>4350</v>
      </c>
      <c r="E20" s="37"/>
      <c r="F20" s="36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37"/>
      <c r="F21" s="36"/>
    </row>
    <row r="22" spans="1:6" ht="26.25" x14ac:dyDescent="0.25">
      <c r="A22" s="5">
        <v>2</v>
      </c>
      <c r="B22" s="8" t="s">
        <v>10</v>
      </c>
      <c r="C22" s="17" t="s">
        <v>5</v>
      </c>
      <c r="D22" s="44">
        <f>SUM(D23:F27)</f>
        <v>25900.985678534784</v>
      </c>
      <c r="E22" s="50"/>
      <c r="F22" s="46"/>
    </row>
    <row r="23" spans="1:6" ht="26.25" x14ac:dyDescent="0.25">
      <c r="A23" s="7"/>
      <c r="B23" s="6" t="s">
        <v>11</v>
      </c>
      <c r="C23" s="18" t="s">
        <v>5</v>
      </c>
      <c r="D23" s="33">
        <v>18757.439075183102</v>
      </c>
      <c r="E23" s="37"/>
      <c r="F23" s="36"/>
    </row>
    <row r="24" spans="1:6" x14ac:dyDescent="0.25">
      <c r="A24" s="7"/>
      <c r="B24" s="7" t="s">
        <v>7</v>
      </c>
      <c r="C24" s="18" t="s">
        <v>5</v>
      </c>
      <c r="D24" s="33">
        <f>D23*20.2%</f>
        <v>3789.0026931869861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3354.5439101646953</v>
      </c>
      <c r="E25" s="37"/>
      <c r="F25" s="36"/>
    </row>
    <row r="26" spans="1:6" ht="26.25" x14ac:dyDescent="0.25">
      <c r="A26" s="7"/>
      <c r="B26" s="6" t="s">
        <v>43</v>
      </c>
      <c r="C26" s="18" t="s">
        <v>5</v>
      </c>
      <c r="D26" s="39">
        <v>0</v>
      </c>
      <c r="E26" s="40"/>
      <c r="F26" s="41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37"/>
      <c r="F27" s="36"/>
    </row>
    <row r="28" spans="1:6" ht="26.25" x14ac:dyDescent="0.25">
      <c r="A28" s="5">
        <v>3</v>
      </c>
      <c r="B28" s="8" t="s">
        <v>12</v>
      </c>
      <c r="C28" s="17" t="s">
        <v>5</v>
      </c>
      <c r="D28" s="44">
        <f>SUM(D29:F33)</f>
        <v>25183.427833321402</v>
      </c>
      <c r="E28" s="50"/>
      <c r="F28" s="46"/>
    </row>
    <row r="29" spans="1:6" ht="26.25" x14ac:dyDescent="0.25">
      <c r="A29" s="7"/>
      <c r="B29" s="6" t="s">
        <v>19</v>
      </c>
      <c r="C29" s="18" t="s">
        <v>5</v>
      </c>
      <c r="D29" s="28"/>
      <c r="E29" s="34">
        <v>18758.903574298201</v>
      </c>
      <c r="F29" s="36"/>
    </row>
    <row r="30" spans="1:6" x14ac:dyDescent="0.25">
      <c r="A30" s="7"/>
      <c r="B30" s="7" t="s">
        <v>7</v>
      </c>
      <c r="C30" s="18" t="s">
        <v>5</v>
      </c>
      <c r="D30" s="33">
        <f>E29*20.2%</f>
        <v>3789.2985220082364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2635.2257370149632</v>
      </c>
      <c r="E31" s="37"/>
      <c r="F31" s="36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37"/>
      <c r="F32" s="36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37"/>
      <c r="F33" s="36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44">
        <f>SUM(D35:F39)</f>
        <v>63439.65381839269</v>
      </c>
      <c r="E34" s="50"/>
      <c r="F34" s="46"/>
    </row>
    <row r="35" spans="1:12" x14ac:dyDescent="0.25">
      <c r="A35" s="5"/>
      <c r="B35" s="7" t="s">
        <v>23</v>
      </c>
      <c r="C35" s="18" t="s">
        <v>5</v>
      </c>
      <c r="D35" s="33">
        <v>13114.1634094524</v>
      </c>
      <c r="E35" s="38"/>
      <c r="F35" s="36"/>
    </row>
    <row r="36" spans="1:12" x14ac:dyDescent="0.25">
      <c r="A36" s="5"/>
      <c r="B36" s="7" t="s">
        <v>7</v>
      </c>
      <c r="C36" s="18" t="s">
        <v>5</v>
      </c>
      <c r="D36" s="33">
        <f>D35*20.2%</f>
        <v>2649.0610087093846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6928.5048532387191</v>
      </c>
      <c r="E37" s="38"/>
      <c r="F37" s="36"/>
    </row>
    <row r="38" spans="1:12" ht="18" customHeight="1" x14ac:dyDescent="0.25">
      <c r="A38" s="5"/>
      <c r="B38" s="7" t="s">
        <v>40</v>
      </c>
      <c r="C38" s="19" t="s">
        <v>5</v>
      </c>
      <c r="D38" s="33">
        <v>1393.3765009501851</v>
      </c>
      <c r="E38" s="38"/>
      <c r="F38" s="36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4">
        <v>39354.548046042</v>
      </c>
      <c r="F39" s="43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44">
        <v>13127.17</v>
      </c>
      <c r="E40" s="45"/>
      <c r="F40" s="46"/>
    </row>
    <row r="41" spans="1:12" x14ac:dyDescent="0.25">
      <c r="A41" s="5">
        <v>6</v>
      </c>
      <c r="B41" s="5" t="s">
        <v>44</v>
      </c>
      <c r="C41" s="17" t="s">
        <v>5</v>
      </c>
      <c r="D41" s="44">
        <v>9874.7999999999993</v>
      </c>
      <c r="E41" s="50"/>
      <c r="F41" s="46"/>
      <c r="G41" s="25"/>
    </row>
    <row r="42" spans="1:12" x14ac:dyDescent="0.25">
      <c r="A42" s="4"/>
      <c r="B42" s="5" t="s">
        <v>15</v>
      </c>
      <c r="C42" s="17" t="s">
        <v>5</v>
      </c>
      <c r="D42" s="47">
        <f>D16+D22+D28+D34+D40+D41</f>
        <v>158053.68555897693</v>
      </c>
      <c r="E42" s="48"/>
      <c r="F42" s="49"/>
    </row>
    <row r="43" spans="1:12" x14ac:dyDescent="0.25">
      <c r="A43" s="4"/>
      <c r="B43" s="9" t="s">
        <v>14</v>
      </c>
      <c r="C43" s="17" t="s">
        <v>5</v>
      </c>
      <c r="D43" s="33">
        <f>F12-D42</f>
        <v>4078.6544410230708</v>
      </c>
      <c r="E43" s="37"/>
      <c r="F43" s="36"/>
    </row>
    <row r="44" spans="1:12" x14ac:dyDescent="0.25">
      <c r="A44" s="4"/>
      <c r="B44" s="5" t="s">
        <v>16</v>
      </c>
      <c r="C44" s="17" t="s">
        <v>5</v>
      </c>
      <c r="D44" s="39"/>
      <c r="E44" s="37"/>
      <c r="F44" s="36"/>
    </row>
    <row r="45" spans="1:12" x14ac:dyDescent="0.25">
      <c r="A45" s="10"/>
      <c r="B45" s="51" t="s">
        <v>17</v>
      </c>
      <c r="C45" s="52"/>
      <c r="D45" s="52"/>
      <c r="E45" s="52"/>
      <c r="F45" s="25"/>
    </row>
    <row r="46" spans="1:12" x14ac:dyDescent="0.25">
      <c r="A46" s="10"/>
      <c r="B46" s="42" t="s">
        <v>68</v>
      </c>
      <c r="C46" s="42"/>
      <c r="D46" s="42"/>
      <c r="E46" s="42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4:C15"/>
    <mergeCell ref="D14:F15"/>
    <mergeCell ref="C5:D5"/>
    <mergeCell ref="A13:E13"/>
    <mergeCell ref="B14:B15"/>
    <mergeCell ref="C9:D9"/>
    <mergeCell ref="C10:D10"/>
    <mergeCell ref="C11:D11"/>
    <mergeCell ref="D17:F17"/>
    <mergeCell ref="A14:A15"/>
    <mergeCell ref="D16:F16"/>
    <mergeCell ref="D38:F38"/>
    <mergeCell ref="D18:F18"/>
    <mergeCell ref="D19:F19"/>
    <mergeCell ref="D20:F20"/>
    <mergeCell ref="D21:F21"/>
    <mergeCell ref="D22:F22"/>
    <mergeCell ref="D28:F28"/>
    <mergeCell ref="D34:F34"/>
    <mergeCell ref="D23:F23"/>
    <mergeCell ref="D37:F37"/>
    <mergeCell ref="D31:F31"/>
    <mergeCell ref="D33:F33"/>
    <mergeCell ref="B46:E46"/>
    <mergeCell ref="E39:F39"/>
    <mergeCell ref="D40:F40"/>
    <mergeCell ref="D42:F42"/>
    <mergeCell ref="D43:F43"/>
    <mergeCell ref="D41:F41"/>
    <mergeCell ref="D44:F44"/>
    <mergeCell ref="B45:E45"/>
    <mergeCell ref="D36:F36"/>
    <mergeCell ref="D24:F24"/>
    <mergeCell ref="E29:F29"/>
    <mergeCell ref="D32:F32"/>
    <mergeCell ref="D35:F35"/>
    <mergeCell ref="D25:F25"/>
    <mergeCell ref="D26:F26"/>
    <mergeCell ref="D27:F27"/>
    <mergeCell ref="D30:F30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opLeftCell="A4" zoomScaleNormal="100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53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2061.1999999999998</v>
      </c>
      <c r="D5" s="38"/>
      <c r="E5" s="16"/>
    </row>
    <row r="6" spans="1:11" x14ac:dyDescent="0.25">
      <c r="A6" s="12">
        <v>2</v>
      </c>
      <c r="B6" s="12" t="s">
        <v>27</v>
      </c>
      <c r="C6" s="33">
        <v>1085.4000000000001</v>
      </c>
      <c r="D6" s="36"/>
      <c r="E6" s="11"/>
    </row>
    <row r="7" spans="1:11" x14ac:dyDescent="0.25">
      <c r="A7" s="12">
        <v>3</v>
      </c>
      <c r="B7" s="12" t="s">
        <v>28</v>
      </c>
      <c r="C7" s="56">
        <v>24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1531.39</v>
      </c>
      <c r="D10" s="36"/>
      <c r="E10" s="12">
        <v>115859.36</v>
      </c>
      <c r="F10" s="12">
        <v>112105.84</v>
      </c>
      <c r="G10" s="11"/>
    </row>
    <row r="11" spans="1:11" x14ac:dyDescent="0.25">
      <c r="A11" s="12">
        <v>2</v>
      </c>
      <c r="B11" s="12" t="s">
        <v>36</v>
      </c>
      <c r="C11" s="56">
        <v>10.25</v>
      </c>
      <c r="D11" s="36"/>
      <c r="E11" s="12">
        <v>8119.6</v>
      </c>
      <c r="F11" s="26">
        <v>8004.97</v>
      </c>
    </row>
    <row r="12" spans="1:11" x14ac:dyDescent="0.25">
      <c r="A12" s="12">
        <v>3</v>
      </c>
      <c r="B12" s="12" t="s">
        <v>66</v>
      </c>
      <c r="C12" s="29">
        <v>0</v>
      </c>
      <c r="D12" s="24"/>
      <c r="E12" s="12">
        <v>7893.34</v>
      </c>
      <c r="F12" s="26">
        <v>7392.81</v>
      </c>
    </row>
    <row r="13" spans="1:11" x14ac:dyDescent="0.25">
      <c r="A13" s="22"/>
      <c r="B13" s="23" t="s">
        <v>38</v>
      </c>
      <c r="C13" s="24">
        <f>SUM(C10:D12)</f>
        <v>1541.64</v>
      </c>
      <c r="D13" s="24"/>
      <c r="E13" s="22">
        <f>SUM(E10:E12)</f>
        <v>131872.30000000002</v>
      </c>
      <c r="F13" s="22">
        <f>SUM(F10:F12)</f>
        <v>127503.62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20353.663313399029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8671.0526011287966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1751.5526254280169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5581.0580868422157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4350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30929.940079731739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17480.4268795149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3531.0462296620094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3318.4669705548308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6600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23620.099316703439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17481.875628457201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3531.3388769483545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2606.8848112978862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/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51225.795711341074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11725.7682871123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2368.6051939966842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6853.99122102197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1378.3912268787196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28899.039782331402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7770.18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8075.3760000000011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141975.05442117527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-14471.434421175276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zoomScale="106" zoomScaleNormal="106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72" t="s">
        <v>20</v>
      </c>
      <c r="B1" s="73"/>
      <c r="C1" s="73"/>
      <c r="D1" s="73"/>
      <c r="E1" s="73"/>
      <c r="F1" s="2"/>
    </row>
    <row r="2" spans="1:11" ht="33" customHeight="1" x14ac:dyDescent="0.25">
      <c r="A2" s="74" t="s">
        <v>45</v>
      </c>
      <c r="B2" s="75"/>
      <c r="C2" s="75"/>
      <c r="D2" s="75"/>
      <c r="E2" s="75"/>
      <c r="F2" s="3"/>
    </row>
    <row r="3" spans="1:11" ht="20.25" customHeight="1" x14ac:dyDescent="0.25">
      <c r="A3" s="76" t="s">
        <v>54</v>
      </c>
      <c r="B3" s="75"/>
      <c r="C3" s="75"/>
      <c r="D3" s="75"/>
      <c r="E3" s="75"/>
    </row>
    <row r="4" spans="1:11" ht="20.25" x14ac:dyDescent="0.3">
      <c r="A4" s="77" t="s">
        <v>25</v>
      </c>
      <c r="B4" s="78"/>
      <c r="C4" s="78"/>
      <c r="D4" s="78"/>
      <c r="E4" s="78"/>
    </row>
    <row r="5" spans="1:11" x14ac:dyDescent="0.25">
      <c r="A5" s="12">
        <v>1</v>
      </c>
      <c r="B5" s="12" t="s">
        <v>26</v>
      </c>
      <c r="C5" s="56">
        <v>1103.8</v>
      </c>
      <c r="D5" s="38"/>
      <c r="E5" s="16"/>
    </row>
    <row r="6" spans="1:11" x14ac:dyDescent="0.25">
      <c r="A6" s="12">
        <v>2</v>
      </c>
      <c r="B6" s="12" t="s">
        <v>27</v>
      </c>
      <c r="C6" s="33">
        <v>549.79999999999995</v>
      </c>
      <c r="D6" s="36"/>
      <c r="E6" s="11"/>
    </row>
    <row r="7" spans="1:11" x14ac:dyDescent="0.25">
      <c r="A7" s="12">
        <v>3</v>
      </c>
      <c r="B7" s="12" t="s">
        <v>28</v>
      </c>
      <c r="C7" s="56">
        <v>12</v>
      </c>
      <c r="D7" s="36"/>
      <c r="E7" s="11"/>
    </row>
    <row r="8" spans="1:11" ht="18.75" x14ac:dyDescent="0.3">
      <c r="A8" s="57" t="s">
        <v>29</v>
      </c>
      <c r="B8" s="58"/>
      <c r="C8" s="58"/>
      <c r="D8" s="58"/>
      <c r="K8" s="14"/>
    </row>
    <row r="9" spans="1:11" ht="26.25" customHeight="1" x14ac:dyDescent="0.25">
      <c r="A9" s="12"/>
      <c r="B9" s="13" t="s">
        <v>33</v>
      </c>
      <c r="C9" s="70" t="s">
        <v>35</v>
      </c>
      <c r="D9" s="7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6">
        <v>666.29</v>
      </c>
      <c r="D10" s="36"/>
      <c r="E10" s="12">
        <v>57410.42</v>
      </c>
      <c r="F10" s="12">
        <v>55147.21</v>
      </c>
      <c r="G10" s="11"/>
    </row>
    <row r="11" spans="1:11" x14ac:dyDescent="0.25">
      <c r="A11" s="12">
        <v>2</v>
      </c>
      <c r="B11" s="12" t="s">
        <v>36</v>
      </c>
      <c r="C11" s="56">
        <v>44.36</v>
      </c>
      <c r="D11" s="36"/>
      <c r="E11" s="12">
        <v>3979.97</v>
      </c>
      <c r="F11" s="26">
        <v>3765.52</v>
      </c>
    </row>
    <row r="12" spans="1:11" x14ac:dyDescent="0.25">
      <c r="A12" s="22">
        <v>3</v>
      </c>
      <c r="B12" s="12" t="s">
        <v>66</v>
      </c>
      <c r="C12" s="29">
        <v>0</v>
      </c>
      <c r="D12" s="24"/>
      <c r="E12" s="12">
        <v>7897.51</v>
      </c>
      <c r="F12" s="26">
        <v>7128.04</v>
      </c>
    </row>
    <row r="13" spans="1:11" x14ac:dyDescent="0.25">
      <c r="A13" s="22"/>
      <c r="B13" s="23" t="s">
        <v>38</v>
      </c>
      <c r="C13" s="24">
        <f>SUM(C10:D12)</f>
        <v>710.65</v>
      </c>
      <c r="D13" s="24"/>
      <c r="E13" s="22">
        <f>SUM(E10:E12)</f>
        <v>69287.899999999994</v>
      </c>
      <c r="F13" s="22">
        <f>SUM(F10:F12)</f>
        <v>66040.76999999999</v>
      </c>
    </row>
    <row r="14" spans="1:11" ht="18.75" x14ac:dyDescent="0.3">
      <c r="A14" s="67" t="s">
        <v>30</v>
      </c>
      <c r="B14" s="68"/>
      <c r="C14" s="68"/>
      <c r="D14" s="68"/>
      <c r="E14" s="69"/>
    </row>
    <row r="15" spans="1:11" ht="15" customHeight="1" x14ac:dyDescent="0.25">
      <c r="A15" s="53" t="s">
        <v>0</v>
      </c>
      <c r="B15" s="59" t="s">
        <v>1</v>
      </c>
      <c r="C15" s="59" t="s">
        <v>2</v>
      </c>
      <c r="D15" s="61" t="s">
        <v>3</v>
      </c>
      <c r="E15" s="62"/>
      <c r="F15" s="63"/>
    </row>
    <row r="16" spans="1:11" x14ac:dyDescent="0.25">
      <c r="A16" s="54"/>
      <c r="B16" s="60"/>
      <c r="C16" s="60"/>
      <c r="D16" s="64"/>
      <c r="E16" s="65"/>
      <c r="F16" s="66"/>
    </row>
    <row r="17" spans="1:6" x14ac:dyDescent="0.25">
      <c r="A17" s="5">
        <v>1</v>
      </c>
      <c r="B17" s="5" t="s">
        <v>4</v>
      </c>
      <c r="C17" s="17" t="s">
        <v>5</v>
      </c>
      <c r="D17" s="44">
        <f>SUM(D18:F22)</f>
        <v>10266.517495583917</v>
      </c>
      <c r="E17" s="50"/>
      <c r="F17" s="46"/>
    </row>
    <row r="18" spans="1:6" ht="26.25" x14ac:dyDescent="0.25">
      <c r="A18" s="7"/>
      <c r="B18" s="6" t="s">
        <v>6</v>
      </c>
      <c r="C18" s="18" t="s">
        <v>5</v>
      </c>
      <c r="D18" s="33">
        <v>4392.2468399673962</v>
      </c>
      <c r="E18" s="37"/>
      <c r="F18" s="36"/>
    </row>
    <row r="19" spans="1:6" x14ac:dyDescent="0.25">
      <c r="A19" s="7"/>
      <c r="B19" s="7" t="s">
        <v>7</v>
      </c>
      <c r="C19" s="18" t="s">
        <v>5</v>
      </c>
      <c r="D19" s="33">
        <f>D18*20.2%</f>
        <v>887.23386167341403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55">
        <v>2827.036793943108</v>
      </c>
      <c r="E20" s="37"/>
      <c r="F20" s="36"/>
    </row>
    <row r="21" spans="1:6" x14ac:dyDescent="0.25">
      <c r="A21" s="7"/>
      <c r="B21" s="6" t="s">
        <v>42</v>
      </c>
      <c r="C21" s="18" t="s">
        <v>41</v>
      </c>
      <c r="D21" s="33">
        <v>2160</v>
      </c>
      <c r="E21" s="37"/>
      <c r="F21" s="36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37"/>
      <c r="F22" s="36"/>
    </row>
    <row r="23" spans="1:6" ht="26.25" x14ac:dyDescent="0.25">
      <c r="A23" s="5">
        <v>2</v>
      </c>
      <c r="B23" s="8" t="s">
        <v>10</v>
      </c>
      <c r="C23" s="17" t="s">
        <v>5</v>
      </c>
      <c r="D23" s="44">
        <f>SUM(D24:F28)</f>
        <v>20087.022900162592</v>
      </c>
      <c r="E23" s="50"/>
      <c r="F23" s="46"/>
    </row>
    <row r="24" spans="1:6" ht="26.25" x14ac:dyDescent="0.25">
      <c r="A24" s="7"/>
      <c r="B24" s="6" t="s">
        <v>11</v>
      </c>
      <c r="C24" s="18" t="s">
        <v>5</v>
      </c>
      <c r="D24" s="33">
        <v>8906.8902693544005</v>
      </c>
      <c r="E24" s="37"/>
      <c r="F24" s="36"/>
    </row>
    <row r="25" spans="1:6" x14ac:dyDescent="0.25">
      <c r="A25" s="7"/>
      <c r="B25" s="7" t="s">
        <v>7</v>
      </c>
      <c r="C25" s="18" t="s">
        <v>5</v>
      </c>
      <c r="D25" s="33">
        <f>D24*20.2%</f>
        <v>1799.1918344095889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1680.9407963986048</v>
      </c>
      <c r="E26" s="37"/>
      <c r="F26" s="36"/>
    </row>
    <row r="27" spans="1:6" ht="26.25" x14ac:dyDescent="0.25">
      <c r="A27" s="7"/>
      <c r="B27" s="6" t="s">
        <v>43</v>
      </c>
      <c r="C27" s="18" t="s">
        <v>5</v>
      </c>
      <c r="D27" s="39">
        <v>7700</v>
      </c>
      <c r="E27" s="40"/>
      <c r="F27" s="41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37"/>
      <c r="F28" s="36"/>
    </row>
    <row r="29" spans="1:6" ht="26.25" x14ac:dyDescent="0.25">
      <c r="A29" s="5">
        <v>3</v>
      </c>
      <c r="B29" s="8" t="s">
        <v>12</v>
      </c>
      <c r="C29" s="17" t="s">
        <v>5</v>
      </c>
      <c r="D29" s="44">
        <f>SUM(D30:F34)</f>
        <v>10825.459189537156</v>
      </c>
      <c r="E29" s="50"/>
      <c r="F29" s="46"/>
    </row>
    <row r="30" spans="1:6" ht="26.25" x14ac:dyDescent="0.25">
      <c r="A30" s="7"/>
      <c r="B30" s="6" t="s">
        <v>19</v>
      </c>
      <c r="C30" s="18" t="s">
        <v>5</v>
      </c>
      <c r="D30" s="28"/>
      <c r="E30" s="34">
        <v>7907.6241206245004</v>
      </c>
      <c r="F30" s="36"/>
    </row>
    <row r="31" spans="1:6" x14ac:dyDescent="0.25">
      <c r="A31" s="7"/>
      <c r="B31" s="7" t="s">
        <v>7</v>
      </c>
      <c r="C31" s="18" t="s">
        <v>5</v>
      </c>
      <c r="D31" s="33">
        <f>E30*20.2%</f>
        <v>1597.3400723661489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1320.4949965465062</v>
      </c>
      <c r="E32" s="37"/>
      <c r="F32" s="36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37"/>
      <c r="F33" s="36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37"/>
      <c r="F34" s="36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44">
        <f>SUM(D36:F40)</f>
        <v>21519.727733642274</v>
      </c>
      <c r="E35" s="50"/>
      <c r="F35" s="46"/>
    </row>
    <row r="36" spans="1:12" x14ac:dyDescent="0.25">
      <c r="A36" s="5"/>
      <c r="B36" s="7" t="s">
        <v>23</v>
      </c>
      <c r="C36" s="18" t="s">
        <v>5</v>
      </c>
      <c r="D36" s="33">
        <v>5096.5795137777004</v>
      </c>
      <c r="E36" s="38"/>
      <c r="F36" s="36"/>
    </row>
    <row r="37" spans="1:12" x14ac:dyDescent="0.25">
      <c r="A37" s="5"/>
      <c r="B37" s="7" t="s">
        <v>7</v>
      </c>
      <c r="C37" s="18" t="s">
        <v>5</v>
      </c>
      <c r="D37" s="33">
        <f>D36*20.2%</f>
        <v>1029.5090617830954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3471.8300841329265</v>
      </c>
      <c r="E38" s="38"/>
      <c r="F38" s="36"/>
    </row>
    <row r="39" spans="1:12" ht="18" customHeight="1" x14ac:dyDescent="0.25">
      <c r="A39" s="5"/>
      <c r="B39" s="7" t="s">
        <v>40</v>
      </c>
      <c r="C39" s="19" t="s">
        <v>5</v>
      </c>
      <c r="D39" s="33">
        <v>698.21217665185179</v>
      </c>
      <c r="E39" s="38"/>
      <c r="F39" s="36"/>
    </row>
    <row r="40" spans="1:12" ht="18" customHeight="1" x14ac:dyDescent="0.25">
      <c r="A40" s="5"/>
      <c r="B40" s="7" t="s">
        <v>39</v>
      </c>
      <c r="C40" s="19" t="s">
        <v>5</v>
      </c>
      <c r="D40" s="27"/>
      <c r="E40" s="34">
        <v>11223.5968972967</v>
      </c>
      <c r="F40" s="43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44">
        <v>0</v>
      </c>
      <c r="E41" s="45"/>
      <c r="F41" s="46"/>
    </row>
    <row r="42" spans="1:12" x14ac:dyDescent="0.25">
      <c r="A42" s="5">
        <v>6</v>
      </c>
      <c r="B42" s="5" t="s">
        <v>44</v>
      </c>
      <c r="C42" s="17" t="s">
        <v>5</v>
      </c>
      <c r="D42" s="44">
        <v>3958.56</v>
      </c>
      <c r="E42" s="50"/>
      <c r="F42" s="46"/>
      <c r="G42" s="25"/>
    </row>
    <row r="43" spans="1:12" x14ac:dyDescent="0.25">
      <c r="A43" s="4"/>
      <c r="B43" s="5" t="s">
        <v>15</v>
      </c>
      <c r="C43" s="17" t="s">
        <v>5</v>
      </c>
      <c r="D43" s="47">
        <f>D17+D23+D29+D35+D41+D42</f>
        <v>66657.287318925941</v>
      </c>
      <c r="E43" s="48"/>
      <c r="F43" s="49"/>
    </row>
    <row r="44" spans="1:12" x14ac:dyDescent="0.25">
      <c r="A44" s="4"/>
      <c r="B44" s="9" t="s">
        <v>14</v>
      </c>
      <c r="C44" s="17" t="s">
        <v>5</v>
      </c>
      <c r="D44" s="33">
        <f>F13-D43</f>
        <v>-616.51731892595126</v>
      </c>
      <c r="E44" s="37"/>
      <c r="F44" s="36"/>
    </row>
    <row r="45" spans="1:12" x14ac:dyDescent="0.25">
      <c r="A45" s="4"/>
      <c r="B45" s="5" t="s">
        <v>16</v>
      </c>
      <c r="C45" s="17" t="s">
        <v>5</v>
      </c>
      <c r="D45" s="39"/>
      <c r="E45" s="37"/>
      <c r="F45" s="36"/>
    </row>
    <row r="46" spans="1:12" x14ac:dyDescent="0.25">
      <c r="A46" s="10"/>
      <c r="B46" s="51" t="s">
        <v>17</v>
      </c>
      <c r="C46" s="52"/>
      <c r="D46" s="52"/>
      <c r="E46" s="52"/>
      <c r="F46" s="25"/>
    </row>
    <row r="47" spans="1:12" x14ac:dyDescent="0.25">
      <c r="A47" s="10"/>
      <c r="B47" s="42" t="s">
        <v>68</v>
      </c>
      <c r="C47" s="42"/>
      <c r="D47" s="42"/>
      <c r="E47" s="42"/>
    </row>
    <row r="48" spans="1:12" x14ac:dyDescent="0.25">
      <c r="A48" s="10"/>
      <c r="B48" s="10"/>
      <c r="C48" s="20"/>
      <c r="D48" s="10"/>
      <c r="E48" s="10"/>
    </row>
  </sheetData>
  <mergeCells count="47">
    <mergeCell ref="A1:E1"/>
    <mergeCell ref="A2:E2"/>
    <mergeCell ref="A3:E3"/>
    <mergeCell ref="A4:E4"/>
    <mergeCell ref="C6:D6"/>
    <mergeCell ref="C7:D7"/>
    <mergeCell ref="A8:D8"/>
    <mergeCell ref="C15:C16"/>
    <mergeCell ref="D15:F16"/>
    <mergeCell ref="C5:D5"/>
    <mergeCell ref="A14:E14"/>
    <mergeCell ref="B15:B16"/>
    <mergeCell ref="C9:D9"/>
    <mergeCell ref="C10:D10"/>
    <mergeCell ref="C11:D11"/>
    <mergeCell ref="D18:F18"/>
    <mergeCell ref="A15:A16"/>
    <mergeCell ref="D17:F17"/>
    <mergeCell ref="D39:F39"/>
    <mergeCell ref="D19:F19"/>
    <mergeCell ref="D20:F20"/>
    <mergeCell ref="D21:F21"/>
    <mergeCell ref="D22:F22"/>
    <mergeCell ref="D23:F23"/>
    <mergeCell ref="D29:F29"/>
    <mergeCell ref="D35:F35"/>
    <mergeCell ref="D24:F24"/>
    <mergeCell ref="D38:F38"/>
    <mergeCell ref="D32:F32"/>
    <mergeCell ref="D34:F34"/>
    <mergeCell ref="B47:E47"/>
    <mergeCell ref="E40:F40"/>
    <mergeCell ref="D41:F41"/>
    <mergeCell ref="D43:F43"/>
    <mergeCell ref="D44:F44"/>
    <mergeCell ref="D42:F42"/>
    <mergeCell ref="D45:F45"/>
    <mergeCell ref="B46:E46"/>
    <mergeCell ref="D37:F37"/>
    <mergeCell ref="D25:F25"/>
    <mergeCell ref="E30:F30"/>
    <mergeCell ref="D33:F33"/>
    <mergeCell ref="D36:F36"/>
    <mergeCell ref="D26:F26"/>
    <mergeCell ref="D27:F27"/>
    <mergeCell ref="D28:F28"/>
    <mergeCell ref="D31:F31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кирова 10</vt:lpstr>
      <vt:lpstr>кирова 12</vt:lpstr>
      <vt:lpstr>кирова 12а</vt:lpstr>
      <vt:lpstr>кирова 13</vt:lpstr>
      <vt:lpstr>кирова 14</vt:lpstr>
      <vt:lpstr>кирова 15</vt:lpstr>
      <vt:lpstr>кирова 16</vt:lpstr>
      <vt:lpstr>кирова 17</vt:lpstr>
      <vt:lpstr>кирова 21</vt:lpstr>
      <vt:lpstr>кирова 22</vt:lpstr>
      <vt:lpstr>кирова 23</vt:lpstr>
      <vt:lpstr>кирова 24</vt:lpstr>
      <vt:lpstr>кирова 25</vt:lpstr>
      <vt:lpstr>кирова 26</vt:lpstr>
      <vt:lpstr>кирова 27</vt:lpstr>
      <vt:lpstr>кирова 27а</vt:lpstr>
      <vt:lpstr>кирова 28</vt:lpstr>
      <vt:lpstr>кирова 29</vt:lpstr>
      <vt:lpstr>кирова 38</vt:lpstr>
      <vt:lpstr>кирова 39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2018-03-15T06:28:07Z</cp:lastPrinted>
  <dcterms:created xsi:type="dcterms:W3CDTF">2006-09-28T05:33:49Z</dcterms:created>
  <dcterms:modified xsi:type="dcterms:W3CDTF">2019-03-06T12:28:24Z</dcterms:modified>
</cp:coreProperties>
</file>