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D87" i="1"/>
  <c r="D86"/>
  <c r="D85"/>
  <c r="D83"/>
  <c r="D82"/>
  <c r="D81"/>
  <c r="D45"/>
  <c r="D41"/>
  <c r="D33"/>
  <c r="D37"/>
  <c r="D57"/>
  <c r="D53"/>
  <c r="D49"/>
  <c r="D23"/>
  <c r="D22"/>
  <c r="D16"/>
  <c r="D13"/>
  <c r="D12"/>
  <c r="D9"/>
  <c r="D28" l="1"/>
  <c r="D25" l="1"/>
  <c r="D84" l="1"/>
</calcChain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<sst xmlns="http://schemas.openxmlformats.org/spreadsheetml/2006/main" count="179" uniqueCount="78">
  <si>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</si>
  <si>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</si>
  <si>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</si>
  <si>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</si>
  <si>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</si>
  <si>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</si>
  <si>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</si>
  <si>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</si>
  <si>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</si>
  <si>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</si>
  <si>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</si>
  <si>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</si>
  <si>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</si>
  <si>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</si>
  <si>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</si>
  <si>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</si>
  <si>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</si>
  <si>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</si>
  <si>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</si>
  <si>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</si>
  <si>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</si>
  <si>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</si>
  <si>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</si>
  <si>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</si>
  <si>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</si>
  <si>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</si>
  <si>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</si>
  <si>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</si>
  <si>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</si>
  <si>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</si>
  <si>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</si>
  <si>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</si>
  <si>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</si>
  <si>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</si>
  <si>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</si>
  <si>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</si>
  <si>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</si>
  <si>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</si>
  <si>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</si>
  <si>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</si>
  <si>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</si>
  <si>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</si>
  <si>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</si>
  <si>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</si>
  <si>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</si>
  <si>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</si>
  <si>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</si>
  <si>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</si>
  <si>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</si>
  <si>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</si>
  <si>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</si>
  <si>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</si>
  <si>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</si>
  <si>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</si>
  <si>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</si>
  <si>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</si>
  <si>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</si>
  <si>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</si>
  <si>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</si>
  <si>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</si>
  <si>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</si>
  <si>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</si>
  <si>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</si>
  <si>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</si>
  <si>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</si>
  <si>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</si>
  <si>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</si>
  <si>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</si>
  <si>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</si>
  <si>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</si>
  <si>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</si>
  <si>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</si>
  <si>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</si>
  <si>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</si>
  <si>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</si>
  <si>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д.1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</si>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</sst>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9;&#1086;&#1076;.&#1078;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2;&#1081;&#1089;&#1082;&#1080;&#1081;%202023&#1075;%20&#1074;&#1089;&#1077;%20&#1076;&#1086;&#1082;&#1091;&#1084;&#1077;&#1085;&#1090;&#1099;/&#1044;&#1086;&#1075;&#1086;&#1074;&#1086;&#1088;&#1072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59;&#1050;%20&#1084;&#1072;&#1081;&#1089;&#1082;%20&#1086;&#1090;&#1095;&#1077;&#1090;&#1099;/&#1059;&#1050;%20&#1084;&#1072;&#1081;&#1089;&#1082;%20&#1086;&#1090;&#1095;&#1077;&#1090;&#1099;/&#1042;&#1077;&#1076;&#1086;&#1084;&#1086;&#1089;&#1090;&#1100;_&#1088;&#1072;&#1089;&#1087;&#1088;&#1077;&#1076;&#1077;&#1083;&#1077;&#1085;&#1080;&#1103;_&#1054;&#1044;&#1053;_&#1054;&#1050;&#1058;&#1071;&#1041;&#1056;&#1068;&#1057;&#1050;&#1048;&#1049;_&#1079;&#1072;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6;&#1076;&#1085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4">
          <cell r="D14">
            <v>15588.92</v>
          </cell>
          <cell r="G14">
            <v>153799.51999999999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0">
        <row r="25">
          <cell r="F25">
            <v>7312.03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259">
          <cell r="Z259">
            <v>1757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4">
          <cell r="D14">
            <v>174.93</v>
          </cell>
          <cell r="G14">
            <v>1924.23</v>
          </cell>
          <cell r="H14">
            <v>1662.77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topLeftCell="A64" zoomScaleNormal="100" zoomScaleSheetLayoutView="100" workbookViewId="0">
      <selection activeCell="D96" sqref="D96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51" t="s">
        <v>51</v>
      </c>
      <c r="B1" s="52"/>
      <c r="C1" s="52"/>
      <c r="D1" s="52"/>
      <c r="E1" s="52"/>
    </row>
    <row r="2" spans="1:5" ht="15" customHeight="1">
      <c r="A2" s="51" t="s">
        <v>77</v>
      </c>
      <c r="B2" s="53"/>
      <c r="C2" s="53"/>
      <c r="D2" s="53"/>
      <c r="E2" s="53"/>
    </row>
    <row r="3" spans="1:5">
      <c r="B3" s="49" t="s">
        <v>75</v>
      </c>
      <c r="C3" s="50"/>
      <c r="D3" s="50"/>
      <c r="E3" s="50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1" t="s">
        <v>7</v>
      </c>
      <c r="B8" s="42"/>
      <c r="C8" s="42"/>
      <c r="D8" s="43"/>
    </row>
    <row r="9" spans="1:5" s="12" customFormat="1">
      <c r="A9" s="8">
        <v>4</v>
      </c>
      <c r="B9" s="6" t="s">
        <v>11</v>
      </c>
      <c r="C9" s="8" t="s">
        <v>10</v>
      </c>
      <c r="D9" s="22">
        <f>D10+D11</f>
        <v>120585.66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120585.66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f>'[1]Страница 1'!$G$14+'[1]Страница 1'!$D$14</f>
        <v>169388.44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f>D12</f>
        <v>169388.44</v>
      </c>
    </row>
    <row r="14" spans="1:5" s="12" customFormat="1">
      <c r="A14" s="8">
        <v>9</v>
      </c>
      <c r="B14" s="6" t="s">
        <v>16</v>
      </c>
      <c r="C14" s="8" t="s">
        <v>10</v>
      </c>
      <c r="D14" s="23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f>D17</f>
        <v>161411.51999999999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161411.51999999999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D17</f>
        <v>161411.51999999999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D24+D25</f>
        <v>128562.57999999999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D11+D13-D17-D24</f>
        <v>128562.57999999999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D33+D37+D41+D45+D49+D53+D57+D61+D65</f>
        <v>176883.36799999999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f>41154.36*1.005</f>
        <v>41360.131799999996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f>27803.2*0.8</f>
        <v>22242.560000000001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f>53355.88*1.005</f>
        <v>53622.65939999999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7">
        <f>26044.34*0.6</f>
        <v>15626.603999999999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7">
        <f>[2]Октябрьский!$F$25</f>
        <v>7312.03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7">
        <f>8750.28*1.01</f>
        <v>8837.7828000000009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f>2160*1.01</f>
        <v>2181.6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7700</v>
      </c>
    </row>
    <row r="62" spans="1:4" s="12" customFormat="1">
      <c r="A62" s="17">
        <v>23</v>
      </c>
      <c r="B62" s="18" t="s">
        <v>53</v>
      </c>
      <c r="C62" s="37"/>
      <c r="D62" s="26" t="s">
        <v>76</v>
      </c>
    </row>
    <row r="63" spans="1:4" s="12" customFormat="1" ht="15" customHeight="1">
      <c r="A63" s="8">
        <v>24</v>
      </c>
      <c r="B63" s="18" t="s">
        <v>54</v>
      </c>
      <c r="C63" s="37"/>
      <c r="D63" s="29" t="s">
        <v>74</v>
      </c>
    </row>
    <row r="64" spans="1:4" s="12" customFormat="1">
      <c r="A64" s="8">
        <v>25</v>
      </c>
      <c r="B64" s="18" t="s">
        <v>36</v>
      </c>
      <c r="C64" s="37"/>
      <c r="D64" s="29" t="s">
        <v>60</v>
      </c>
    </row>
    <row r="65" spans="1:4" s="12" customFormat="1">
      <c r="A65" s="8">
        <v>26</v>
      </c>
      <c r="B65" s="18" t="s">
        <v>55</v>
      </c>
      <c r="C65" s="37"/>
      <c r="D65" s="29">
        <v>18000</v>
      </c>
    </row>
    <row r="66" spans="1:4" s="12" customFormat="1">
      <c r="A66" s="38" t="s">
        <v>28</v>
      </c>
      <c r="B66" s="47"/>
      <c r="C66" s="47"/>
      <c r="D66" s="48"/>
    </row>
    <row r="67" spans="1:4" s="12" customFormat="1">
      <c r="A67" s="8">
        <v>27</v>
      </c>
      <c r="B67" s="2" t="s">
        <v>29</v>
      </c>
      <c r="C67" s="8" t="s">
        <v>10</v>
      </c>
      <c r="D67" s="23"/>
    </row>
    <row r="68" spans="1:4" s="12" customFormat="1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>
      <c r="A71" s="38" t="s">
        <v>33</v>
      </c>
      <c r="B71" s="39"/>
      <c r="C71" s="39"/>
      <c r="D71" s="40"/>
    </row>
    <row r="72" spans="1:4" s="12" customFormat="1">
      <c r="A72" s="8">
        <v>31</v>
      </c>
      <c r="B72" s="6" t="s">
        <v>11</v>
      </c>
      <c r="C72" s="8" t="s">
        <v>10</v>
      </c>
      <c r="D72" s="23">
        <v>0</v>
      </c>
    </row>
    <row r="73" spans="1:4" s="12" customFormat="1">
      <c r="A73" s="8">
        <v>32</v>
      </c>
      <c r="B73" s="3" t="s">
        <v>8</v>
      </c>
      <c r="C73" s="8" t="s">
        <v>10</v>
      </c>
      <c r="D73" s="23">
        <v>0</v>
      </c>
    </row>
    <row r="74" spans="1:4" s="12" customFormat="1">
      <c r="A74" s="8">
        <v>33</v>
      </c>
      <c r="B74" s="2" t="s">
        <v>9</v>
      </c>
      <c r="C74" s="8" t="s">
        <v>10</v>
      </c>
      <c r="D74" s="23">
        <v>0</v>
      </c>
    </row>
    <row r="75" spans="1:4" s="12" customFormat="1">
      <c r="A75" s="8">
        <v>34</v>
      </c>
      <c r="B75" s="6" t="s">
        <v>23</v>
      </c>
      <c r="C75" s="8" t="s">
        <v>10</v>
      </c>
      <c r="D75" s="23">
        <v>0</v>
      </c>
    </row>
    <row r="76" spans="1:4" s="12" customFormat="1">
      <c r="A76" s="8">
        <v>35</v>
      </c>
      <c r="B76" s="3" t="s">
        <v>8</v>
      </c>
      <c r="C76" s="8" t="s">
        <v>10</v>
      </c>
      <c r="D76" s="23">
        <v>0</v>
      </c>
    </row>
    <row r="77" spans="1:4" s="12" customFormat="1">
      <c r="A77" s="8">
        <v>36</v>
      </c>
      <c r="B77" s="2" t="s">
        <v>9</v>
      </c>
      <c r="C77" s="8" t="s">
        <v>10</v>
      </c>
      <c r="D77" s="23">
        <v>0</v>
      </c>
    </row>
    <row r="78" spans="1:4" s="12" customFormat="1">
      <c r="A78" s="38" t="s">
        <v>34</v>
      </c>
      <c r="B78" s="39"/>
      <c r="C78" s="39"/>
      <c r="D78" s="40"/>
    </row>
    <row r="79" spans="1:4" s="12" customFormat="1">
      <c r="A79" s="8">
        <v>37</v>
      </c>
      <c r="B79" s="11" t="s">
        <v>35</v>
      </c>
      <c r="C79" s="9"/>
      <c r="D79" s="29" t="s">
        <v>57</v>
      </c>
    </row>
    <row r="80" spans="1:4" s="12" customFormat="1">
      <c r="A80" s="8">
        <v>38</v>
      </c>
      <c r="B80" s="11" t="s">
        <v>36</v>
      </c>
      <c r="C80" s="9"/>
      <c r="D80" s="29" t="s">
        <v>58</v>
      </c>
    </row>
    <row r="81" spans="1:4" s="12" customFormat="1">
      <c r="A81" s="8">
        <v>39</v>
      </c>
      <c r="B81" s="11" t="s">
        <v>37</v>
      </c>
      <c r="C81" s="9"/>
      <c r="D81" s="36">
        <f>[3]ОДПУ!$Z$259</f>
        <v>1757</v>
      </c>
    </row>
    <row r="82" spans="1:4" s="12" customFormat="1">
      <c r="A82" s="8">
        <v>40</v>
      </c>
      <c r="B82" s="11" t="s">
        <v>38</v>
      </c>
      <c r="C82" s="8" t="s">
        <v>10</v>
      </c>
      <c r="D82" s="31">
        <f>'[4]Страница 1'!$G$14+'[4]Страница 1'!$D$14</f>
        <v>2099.16</v>
      </c>
    </row>
    <row r="83" spans="1:4" s="12" customFormat="1">
      <c r="A83" s="8">
        <v>41</v>
      </c>
      <c r="B83" s="11" t="s">
        <v>39</v>
      </c>
      <c r="C83" s="8" t="s">
        <v>10</v>
      </c>
      <c r="D83" s="22">
        <f>'[4]Страница 1'!$H$14/11*12</f>
        <v>1813.9309090909092</v>
      </c>
    </row>
    <row r="84" spans="1:4" s="12" customFormat="1">
      <c r="A84" s="8">
        <v>42</v>
      </c>
      <c r="B84" s="11" t="s">
        <v>40</v>
      </c>
      <c r="C84" s="8" t="s">
        <v>10</v>
      </c>
      <c r="D84" s="22">
        <f>D82-D83</f>
        <v>285.2290909090907</v>
      </c>
    </row>
    <row r="85" spans="1:4" s="12" customFormat="1">
      <c r="A85" s="8">
        <v>43</v>
      </c>
      <c r="B85" s="11" t="s">
        <v>43</v>
      </c>
      <c r="C85" s="8" t="s">
        <v>10</v>
      </c>
      <c r="D85" s="22">
        <f>1757*4.9</f>
        <v>8609.3000000000011</v>
      </c>
    </row>
    <row r="86" spans="1:4" s="12" customFormat="1">
      <c r="A86" s="8">
        <v>44</v>
      </c>
      <c r="B86" s="4" t="s">
        <v>42</v>
      </c>
      <c r="C86" s="8" t="s">
        <v>10</v>
      </c>
      <c r="D86" s="22">
        <f>D83</f>
        <v>1813.9309090909092</v>
      </c>
    </row>
    <row r="87" spans="1:4" s="12" customFormat="1">
      <c r="A87" s="8">
        <v>45</v>
      </c>
      <c r="B87" s="13" t="s">
        <v>41</v>
      </c>
      <c r="C87" s="8" t="s">
        <v>10</v>
      </c>
      <c r="D87" s="22">
        <f>D85-D86</f>
        <v>6795.3690909090919</v>
      </c>
    </row>
    <row r="88" spans="1:4" s="12" customFormat="1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>
      <c r="A89" s="38" t="s">
        <v>44</v>
      </c>
      <c r="B89" s="39"/>
      <c r="C89" s="39"/>
      <c r="D89" s="40"/>
    </row>
    <row r="90" spans="1:4" s="12" customFormat="1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>
      <c r="A93" s="10">
        <v>50</v>
      </c>
      <c r="B93" s="4" t="s">
        <v>32</v>
      </c>
      <c r="C93" s="10" t="s">
        <v>10</v>
      </c>
      <c r="D93" s="28">
        <v>0</v>
      </c>
    </row>
    <row r="94" spans="1:4">
      <c r="A94" s="38" t="s">
        <v>45</v>
      </c>
      <c r="B94" s="39"/>
      <c r="C94" s="39"/>
      <c r="D94" s="40"/>
    </row>
    <row r="95" spans="1:4">
      <c r="A95" s="8">
        <v>51</v>
      </c>
      <c r="B95" s="13" t="s">
        <v>46</v>
      </c>
      <c r="C95" s="8" t="s">
        <v>49</v>
      </c>
      <c r="D95" s="23">
        <v>4</v>
      </c>
    </row>
    <row r="96" spans="1:4">
      <c r="A96" s="8">
        <v>52</v>
      </c>
      <c r="B96" s="13" t="s">
        <v>47</v>
      </c>
      <c r="C96" s="8" t="s">
        <v>49</v>
      </c>
      <c r="D96" s="23">
        <v>0</v>
      </c>
    </row>
    <row r="97" spans="1:4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2024-03-29T13:22:57Z</dcterms:modified>
</cp:coreProperties>
</file>